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855" activeTab="0"/>
  </bookViews>
  <sheets>
    <sheet name="wydatki ogółem 2008" sheetId="1" r:id="rId1"/>
  </sheets>
  <definedNames/>
  <calcPr fullCalcOnLoad="1"/>
</workbook>
</file>

<file path=xl/sharedStrings.xml><?xml version="1.0" encoding="utf-8"?>
<sst xmlns="http://schemas.openxmlformats.org/spreadsheetml/2006/main" count="134" uniqueCount="122">
  <si>
    <t>Dział</t>
  </si>
  <si>
    <t>Rozdział</t>
  </si>
  <si>
    <t>Wydatki</t>
  </si>
  <si>
    <t>majątkowe</t>
  </si>
  <si>
    <t>Dotacje</t>
  </si>
  <si>
    <t>na obsługę</t>
  </si>
  <si>
    <t>dlugu</t>
  </si>
  <si>
    <t>Pozostala dzialalność</t>
  </si>
  <si>
    <t>Leśnictwo</t>
  </si>
  <si>
    <t>Pozostała działalność</t>
  </si>
  <si>
    <t>Drogi publiczne gminne</t>
  </si>
  <si>
    <t>Pozostała dzialalność</t>
  </si>
  <si>
    <t>Szkoły podstawowe</t>
  </si>
  <si>
    <t>Przedszkola</t>
  </si>
  <si>
    <t>Biblioteki</t>
  </si>
  <si>
    <t>Ochrona zdrowia</t>
  </si>
  <si>
    <t>Lecznictwo ambulatoryjne</t>
  </si>
  <si>
    <t>Przeciwdzialanie alkoholizmowi</t>
  </si>
  <si>
    <t>Dodatki mieszkaniowe</t>
  </si>
  <si>
    <t>Kultura fizyczna i sport</t>
  </si>
  <si>
    <t>Obrona cywilna</t>
  </si>
  <si>
    <t>Różne rozliczenia</t>
  </si>
  <si>
    <t>x</t>
  </si>
  <si>
    <t>Ogółem wydatki budżetu gminy</t>
  </si>
  <si>
    <t>wynagrodzeń</t>
  </si>
  <si>
    <t>Gospodarka mieszkaniowa</t>
  </si>
  <si>
    <t>Działalność usługowa</t>
  </si>
  <si>
    <t>Administracja publiczna</t>
  </si>
  <si>
    <t>Urzedy wojewódzkie</t>
  </si>
  <si>
    <t>Pozostala działalność</t>
  </si>
  <si>
    <t xml:space="preserve">Oświata i wychowanie </t>
  </si>
  <si>
    <t>Gimnazja</t>
  </si>
  <si>
    <t>Edukacyjna opieka wychowawcza</t>
  </si>
  <si>
    <t>Rolnictwo i łowiectwo</t>
  </si>
  <si>
    <t>Transport i łączność</t>
  </si>
  <si>
    <t>Gospodarka gruntami,nieruchomościami</t>
  </si>
  <si>
    <t>Urzędy naczelnych organów władzy</t>
  </si>
  <si>
    <t>państwowej,kontroli i ochrony prawa</t>
  </si>
  <si>
    <t xml:space="preserve">oraz sądownictwa </t>
  </si>
  <si>
    <t>Urzedy naczelnych organów władzy</t>
  </si>
  <si>
    <t>państwowej kontroli i ochrony prawa</t>
  </si>
  <si>
    <t>Bezpieczeństwo publiczne i ochrona</t>
  </si>
  <si>
    <t>przeciwpożarowa</t>
  </si>
  <si>
    <t>Dowożenie uczniów do szkół</t>
  </si>
  <si>
    <t>Gospodarka sciekowa i ochrona wód</t>
  </si>
  <si>
    <t>Oczyszczanie miast i wsi</t>
  </si>
  <si>
    <t>Utrzymanie zieleni w miastach i gminach</t>
  </si>
  <si>
    <t>Oświetlenie ulic ,placów i dróg</t>
  </si>
  <si>
    <t>Świetlice szkolne</t>
  </si>
  <si>
    <t>Izby rolnicze</t>
  </si>
  <si>
    <t>Dokształcanie i doskonalenie nauczycieli</t>
  </si>
  <si>
    <t>Cmentarze</t>
  </si>
  <si>
    <t>010</t>
  </si>
  <si>
    <t>01030</t>
  </si>
  <si>
    <t>01095</t>
  </si>
  <si>
    <t>020</t>
  </si>
  <si>
    <t>02095</t>
  </si>
  <si>
    <t>Obsługa długu publicznego</t>
  </si>
  <si>
    <t xml:space="preserve">                                                   Wydatki     budżetu</t>
  </si>
  <si>
    <t>z tego:</t>
  </si>
  <si>
    <t>w tym:</t>
  </si>
  <si>
    <t xml:space="preserve">Wydatki </t>
  </si>
  <si>
    <t xml:space="preserve">    Wydatki     bieżące</t>
  </si>
  <si>
    <t>Pomoc społeczna</t>
  </si>
  <si>
    <t>Lokalny transport zbiorowy</t>
  </si>
  <si>
    <t>Pomoc materialna dla uczniów</t>
  </si>
  <si>
    <t>Zadania w zakresie kultury fizycznej i sportu</t>
  </si>
  <si>
    <t>Opracowania geodezyjne i kartograficzne</t>
  </si>
  <si>
    <t>Pozostała działalnośc</t>
  </si>
  <si>
    <t>Zwalczanie narkomanii</t>
  </si>
  <si>
    <t>Ochrona zabytków i opieka nad zabytkami</t>
  </si>
  <si>
    <t>w złotych</t>
  </si>
  <si>
    <t xml:space="preserve"> Nazwa</t>
  </si>
  <si>
    <t xml:space="preserve">Plan </t>
  </si>
  <si>
    <t>bieżące</t>
  </si>
  <si>
    <t>Wynagro-</t>
  </si>
  <si>
    <t>dzenia</t>
  </si>
  <si>
    <t>Pochodne od</t>
  </si>
  <si>
    <t>Plany zagospodarowania przestrzennego</t>
  </si>
  <si>
    <t>Rady Gmin ( miast i miast na prawach powiatu)</t>
  </si>
  <si>
    <t>Urzedy Gmin(miast i miast na prawach powiatu)</t>
  </si>
  <si>
    <t>Ochotnicze straże pożarne</t>
  </si>
  <si>
    <t>Rezerwy ogólne  i celowe</t>
  </si>
  <si>
    <t>Oddziały przedszkolne w szkołach podstawowych</t>
  </si>
  <si>
    <t>Zespoły obsługi ekonomiczno-administarcyjnej szkół</t>
  </si>
  <si>
    <t>Ośrodki pomocy społecznej</t>
  </si>
  <si>
    <t>Usługi opiekuńcze i specjallistyczne usługi opiekuńcze</t>
  </si>
  <si>
    <t>Domy i ośrodki kultury,świetlice i kluby</t>
  </si>
  <si>
    <t>Turystyka</t>
  </si>
  <si>
    <t>Komendy powiatowe policji</t>
  </si>
  <si>
    <t>Ośrodki Wsparcia</t>
  </si>
  <si>
    <t>Schroniska dla zwierząt</t>
  </si>
  <si>
    <t>01010</t>
  </si>
  <si>
    <t>Infrastruktura wodociagowa i sanitacyjna wsi</t>
  </si>
  <si>
    <t>01008</t>
  </si>
  <si>
    <t>Melioracje wodne</t>
  </si>
  <si>
    <t>na 2008 r.</t>
  </si>
  <si>
    <t xml:space="preserve">Promocja gminy </t>
  </si>
  <si>
    <t>Wykonanie</t>
  </si>
  <si>
    <t>Drogi publiczne powiatowe</t>
  </si>
  <si>
    <t>Straż Graniczna</t>
  </si>
  <si>
    <t>Ochrona powietrza atmosferycznego i klimatu</t>
  </si>
  <si>
    <t>5.</t>
  </si>
  <si>
    <t>6.</t>
  </si>
  <si>
    <t>7.</t>
  </si>
  <si>
    <t>8.</t>
  </si>
  <si>
    <t>9.</t>
  </si>
  <si>
    <t>10.</t>
  </si>
  <si>
    <t>11.</t>
  </si>
  <si>
    <t>Składki na ubezpieczenie zdrowotne opłacane za osoby pobierające niektóre świadczenia z pomocy społecznej oraz niektóre śiadczenia rodzinne</t>
  </si>
  <si>
    <t>Świadczenia rodzinne ,zaliczka alimentacyjnaoraz składki na ubezpieczenia emerytalne i rentowe z ubezpieczenia  społecznego</t>
  </si>
  <si>
    <t>Zasiłki i pomoc w naturze oraz składki na ubezpieczenia emerytalne i rentowe</t>
  </si>
  <si>
    <t xml:space="preserve">                                             GMINY  KOŁBASKOWO</t>
  </si>
  <si>
    <t>Pozostałe zadania w zakresie polityki społecznej</t>
  </si>
  <si>
    <t>Obsługa papierów wartościowych,kredytów i pożyczek jednostek samorządu terytorialnego</t>
  </si>
  <si>
    <t>Gospodarka komunlana i ochrona środowiska</t>
  </si>
  <si>
    <t>Kultura i ochrona dziedzictwa narodowego</t>
  </si>
  <si>
    <t>%</t>
  </si>
  <si>
    <t>realizacji</t>
  </si>
  <si>
    <t>Komendy powiatowe Państwowej Straży Pożarnej</t>
  </si>
  <si>
    <t xml:space="preserve">                                                za  2008 rok</t>
  </si>
  <si>
    <t>Tab.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</si>
</sst>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"/>
    <numFmt numFmtId="167" formatCode="0.0%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 quotePrefix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 quotePrefix="1">
      <alignment horizontal="right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wrapText="1"/>
    </xf>
    <xf numFmtId="4" fontId="4" fillId="0" borderId="36" xfId="0" applyNumberFormat="1" applyFont="1" applyBorder="1" applyAlignment="1">
      <alignment/>
    </xf>
    <xf numFmtId="165" fontId="4" fillId="0" borderId="36" xfId="42" applyNumberFormat="1" applyFont="1" applyBorder="1" applyAlignment="1">
      <alignment horizontal="right"/>
    </xf>
    <xf numFmtId="0" fontId="4" fillId="0" borderId="36" xfId="0" applyFont="1" applyBorder="1" applyAlignment="1" quotePrefix="1">
      <alignment horizontal="right"/>
    </xf>
    <xf numFmtId="0" fontId="5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/>
    </xf>
    <xf numFmtId="0" fontId="5" fillId="0" borderId="28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right"/>
    </xf>
    <xf numFmtId="0" fontId="5" fillId="0" borderId="14" xfId="0" applyFont="1" applyBorder="1" applyAlignment="1" quotePrefix="1">
      <alignment horizontal="right"/>
    </xf>
    <xf numFmtId="0" fontId="5" fillId="0" borderId="1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9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37" xfId="42" applyNumberFormat="1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41" xfId="0" applyFont="1" applyBorder="1" applyAlignment="1">
      <alignment/>
    </xf>
    <xf numFmtId="167" fontId="1" fillId="0" borderId="42" xfId="54" applyNumberFormat="1" applyFont="1" applyBorder="1" applyAlignment="1">
      <alignment/>
    </xf>
    <xf numFmtId="167" fontId="0" fillId="0" borderId="42" xfId="54" applyNumberFormat="1" applyFont="1" applyBorder="1" applyAlignment="1">
      <alignment/>
    </xf>
    <xf numFmtId="167" fontId="0" fillId="0" borderId="43" xfId="54" applyNumberFormat="1" applyFont="1" applyBorder="1" applyAlignment="1">
      <alignment/>
    </xf>
    <xf numFmtId="167" fontId="0" fillId="0" borderId="16" xfId="54" applyNumberFormat="1" applyFont="1" applyBorder="1" applyAlignment="1">
      <alignment/>
    </xf>
    <xf numFmtId="167" fontId="0" fillId="0" borderId="44" xfId="54" applyNumberFormat="1" applyFont="1" applyBorder="1" applyAlignment="1">
      <alignment/>
    </xf>
    <xf numFmtId="167" fontId="1" fillId="0" borderId="16" xfId="54" applyNumberFormat="1" applyFont="1" applyBorder="1" applyAlignment="1">
      <alignment/>
    </xf>
    <xf numFmtId="167" fontId="1" fillId="0" borderId="41" xfId="54" applyNumberFormat="1" applyFont="1" applyBorder="1" applyAlignment="1">
      <alignment/>
    </xf>
    <xf numFmtId="167" fontId="0" fillId="0" borderId="45" xfId="54" applyNumberFormat="1" applyFont="1" applyBorder="1" applyAlignment="1">
      <alignment/>
    </xf>
    <xf numFmtId="167" fontId="0" fillId="0" borderId="46" xfId="54" applyNumberFormat="1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Layout" workbookViewId="0" topLeftCell="C1">
      <selection activeCell="F2" sqref="F2"/>
    </sheetView>
  </sheetViews>
  <sheetFormatPr defaultColWidth="9.00390625" defaultRowHeight="12.75"/>
  <cols>
    <col min="1" max="1" width="5.375" style="0" customWidth="1"/>
    <col min="2" max="2" width="8.875" style="0" customWidth="1"/>
    <col min="3" max="3" width="37.375" style="0" customWidth="1"/>
    <col min="4" max="5" width="14.00390625" style="0" customWidth="1"/>
    <col min="6" max="6" width="13.875" style="0" customWidth="1"/>
    <col min="7" max="8" width="14.00390625" style="0" customWidth="1"/>
    <col min="9" max="9" width="13.125" style="0" customWidth="1"/>
    <col min="10" max="10" width="11.375" style="0" customWidth="1"/>
    <col min="11" max="11" width="13.125" style="0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104"/>
      <c r="J1" s="104"/>
      <c r="K1" s="104" t="s">
        <v>121</v>
      </c>
      <c r="L1" s="3"/>
    </row>
    <row r="2" spans="1:12" ht="15.75">
      <c r="A2" s="3"/>
      <c r="B2" s="3"/>
      <c r="C2" s="21" t="s">
        <v>58</v>
      </c>
      <c r="D2" s="2"/>
      <c r="E2" s="2"/>
      <c r="F2" s="2"/>
      <c r="G2" s="3"/>
      <c r="H2" s="3"/>
      <c r="I2" s="3"/>
      <c r="J2" s="3"/>
      <c r="K2" s="3"/>
      <c r="L2" s="3"/>
    </row>
    <row r="3" spans="1:12" ht="15.75">
      <c r="A3" s="3"/>
      <c r="B3" s="3"/>
      <c r="C3" s="21" t="s">
        <v>112</v>
      </c>
      <c r="D3" s="2"/>
      <c r="E3" s="2"/>
      <c r="F3" s="2"/>
      <c r="G3" s="3"/>
      <c r="H3" s="3"/>
      <c r="I3" s="3"/>
      <c r="J3" s="3"/>
      <c r="K3" s="3"/>
      <c r="L3" s="3"/>
    </row>
    <row r="4" spans="1:12" ht="16.5" thickBot="1">
      <c r="A4" s="3"/>
      <c r="B4" s="3"/>
      <c r="C4" s="21" t="s">
        <v>120</v>
      </c>
      <c r="D4" s="2"/>
      <c r="E4" s="2"/>
      <c r="F4" s="3"/>
      <c r="G4" s="3"/>
      <c r="H4" s="3"/>
      <c r="I4" s="3"/>
      <c r="J4" s="3" t="s">
        <v>71</v>
      </c>
      <c r="K4" s="3"/>
      <c r="L4" s="91"/>
    </row>
    <row r="5" spans="1:12" ht="13.5" thickBot="1">
      <c r="A5" s="4" t="s">
        <v>0</v>
      </c>
      <c r="B5" s="5" t="s">
        <v>1</v>
      </c>
      <c r="C5" s="5"/>
      <c r="D5" s="5"/>
      <c r="E5" s="40"/>
      <c r="F5" s="6" t="s">
        <v>59</v>
      </c>
      <c r="G5" s="7"/>
      <c r="H5" s="7"/>
      <c r="I5" s="7"/>
      <c r="J5" s="7"/>
      <c r="K5" s="7"/>
      <c r="L5" s="92"/>
    </row>
    <row r="6" spans="1:12" ht="13.5" thickBot="1">
      <c r="A6" s="8"/>
      <c r="B6" s="9"/>
      <c r="C6" s="9"/>
      <c r="D6" s="9"/>
      <c r="E6" s="41"/>
      <c r="F6" s="6"/>
      <c r="G6" s="12" t="s">
        <v>62</v>
      </c>
      <c r="H6" s="12"/>
      <c r="I6" s="12"/>
      <c r="J6" s="12"/>
      <c r="K6" s="41"/>
      <c r="L6" s="11"/>
    </row>
    <row r="7" spans="1:12" ht="13.5" thickBot="1">
      <c r="A7" s="8"/>
      <c r="B7" s="9"/>
      <c r="C7" s="9"/>
      <c r="D7" s="9"/>
      <c r="E7" s="9"/>
      <c r="F7" s="5"/>
      <c r="G7" s="12" t="s">
        <v>60</v>
      </c>
      <c r="H7" s="12"/>
      <c r="I7" s="12"/>
      <c r="J7" s="12"/>
      <c r="K7" s="41" t="s">
        <v>2</v>
      </c>
      <c r="L7" s="93" t="s">
        <v>117</v>
      </c>
    </row>
    <row r="8" spans="1:12" ht="12.75">
      <c r="A8" s="8"/>
      <c r="B8" s="9"/>
      <c r="C8" s="16" t="s">
        <v>72</v>
      </c>
      <c r="D8" s="16" t="s">
        <v>73</v>
      </c>
      <c r="E8" s="16" t="s">
        <v>98</v>
      </c>
      <c r="F8" s="9" t="s">
        <v>61</v>
      </c>
      <c r="G8" s="14" t="s">
        <v>75</v>
      </c>
      <c r="H8" s="14" t="s">
        <v>77</v>
      </c>
      <c r="I8" s="13"/>
      <c r="J8" s="13" t="s">
        <v>2</v>
      </c>
      <c r="K8" s="41" t="s">
        <v>3</v>
      </c>
      <c r="L8" s="93"/>
    </row>
    <row r="9" spans="1:12" ht="12.75">
      <c r="A9" s="8"/>
      <c r="B9" s="9"/>
      <c r="C9" s="9"/>
      <c r="D9" s="16" t="s">
        <v>96</v>
      </c>
      <c r="E9" s="16"/>
      <c r="F9" s="9" t="s">
        <v>74</v>
      </c>
      <c r="G9" s="15" t="s">
        <v>76</v>
      </c>
      <c r="H9" s="15" t="s">
        <v>24</v>
      </c>
      <c r="I9" s="10" t="s">
        <v>4</v>
      </c>
      <c r="J9" s="10" t="s">
        <v>5</v>
      </c>
      <c r="K9" s="41"/>
      <c r="L9" s="93" t="s">
        <v>118</v>
      </c>
    </row>
    <row r="10" spans="1:12" ht="12.75">
      <c r="A10" s="8"/>
      <c r="B10" s="9"/>
      <c r="C10" s="9"/>
      <c r="D10" s="9"/>
      <c r="E10" s="9"/>
      <c r="F10" s="9"/>
      <c r="G10" s="15"/>
      <c r="H10" s="15"/>
      <c r="I10" s="10"/>
      <c r="J10" s="10" t="s">
        <v>6</v>
      </c>
      <c r="K10" s="41"/>
      <c r="L10" s="11"/>
    </row>
    <row r="11" spans="1:12" ht="12.75" customHeight="1" thickBot="1">
      <c r="A11" s="18">
        <v>1</v>
      </c>
      <c r="B11" s="19">
        <v>2</v>
      </c>
      <c r="C11" s="19">
        <v>3</v>
      </c>
      <c r="D11" s="19">
        <v>4</v>
      </c>
      <c r="E11" s="19" t="s">
        <v>102</v>
      </c>
      <c r="F11" s="19" t="s">
        <v>103</v>
      </c>
      <c r="G11" s="20" t="s">
        <v>104</v>
      </c>
      <c r="H11" s="20" t="s">
        <v>105</v>
      </c>
      <c r="I11" s="19" t="s">
        <v>106</v>
      </c>
      <c r="J11" s="19" t="s">
        <v>107</v>
      </c>
      <c r="K11" s="81" t="s">
        <v>108</v>
      </c>
      <c r="L11" s="94"/>
    </row>
    <row r="12" spans="1:12" ht="15.75" thickBot="1">
      <c r="A12" s="72" t="s">
        <v>52</v>
      </c>
      <c r="B12" s="24"/>
      <c r="C12" s="24" t="s">
        <v>33</v>
      </c>
      <c r="D12" s="45">
        <f>SUM(D13:D16)</f>
        <v>1270959.31</v>
      </c>
      <c r="E12" s="45">
        <f>SUM(E13:E16)</f>
        <v>1062779.1700000002</v>
      </c>
      <c r="F12" s="45">
        <f>SUM(F13:F16)</f>
        <v>290370.99</v>
      </c>
      <c r="G12" s="45">
        <f>SUM(G14:G16)</f>
        <v>2176.12</v>
      </c>
      <c r="H12" s="45">
        <f>SUM(H14:H16)</f>
        <v>485.62</v>
      </c>
      <c r="I12" s="45">
        <f>SUM(I14:I16)</f>
        <v>0</v>
      </c>
      <c r="J12" s="45">
        <f>SUM(J14:J16)</f>
        <v>0</v>
      </c>
      <c r="K12" s="46">
        <f>SUM(K13:K16)</f>
        <v>772408.18</v>
      </c>
      <c r="L12" s="95">
        <f>E12/D12</f>
        <v>0.8362023564704051</v>
      </c>
    </row>
    <row r="13" spans="1:12" ht="14.25">
      <c r="A13" s="73"/>
      <c r="B13" s="28" t="s">
        <v>94</v>
      </c>
      <c r="C13" s="23" t="s">
        <v>95</v>
      </c>
      <c r="D13" s="44">
        <v>422000</v>
      </c>
      <c r="E13" s="44">
        <v>335169.59</v>
      </c>
      <c r="F13" s="44">
        <f>E13-K13</f>
        <v>113129.59000000003</v>
      </c>
      <c r="G13" s="44">
        <v>0</v>
      </c>
      <c r="H13" s="44">
        <v>0</v>
      </c>
      <c r="I13" s="44">
        <v>0</v>
      </c>
      <c r="J13" s="44">
        <v>0</v>
      </c>
      <c r="K13" s="82">
        <v>222040</v>
      </c>
      <c r="L13" s="98">
        <f aca="true" t="shared" si="0" ref="L13:L77">E13/D13</f>
        <v>0.7942407345971565</v>
      </c>
    </row>
    <row r="14" spans="1:12" ht="29.25">
      <c r="A14" s="74"/>
      <c r="B14" s="62" t="s">
        <v>92</v>
      </c>
      <c r="C14" s="59" t="s">
        <v>93</v>
      </c>
      <c r="D14" s="58">
        <v>645000</v>
      </c>
      <c r="E14" s="58">
        <v>557535.78</v>
      </c>
      <c r="F14" s="44">
        <f>E14-K14</f>
        <v>7167.599999999977</v>
      </c>
      <c r="G14" s="58">
        <v>0</v>
      </c>
      <c r="H14" s="58">
        <v>0</v>
      </c>
      <c r="I14" s="58">
        <v>0</v>
      </c>
      <c r="J14" s="58">
        <v>0</v>
      </c>
      <c r="K14" s="83">
        <v>550368.18</v>
      </c>
      <c r="L14" s="102">
        <f t="shared" si="0"/>
        <v>0.864396558139535</v>
      </c>
    </row>
    <row r="15" spans="1:12" ht="15">
      <c r="A15" s="75"/>
      <c r="B15" s="62" t="s">
        <v>53</v>
      </c>
      <c r="C15" s="57" t="s">
        <v>49</v>
      </c>
      <c r="D15" s="58">
        <v>16300</v>
      </c>
      <c r="E15" s="58">
        <v>15069.95</v>
      </c>
      <c r="F15" s="44">
        <f>E15-K15</f>
        <v>15069.95</v>
      </c>
      <c r="G15" s="58">
        <v>0</v>
      </c>
      <c r="H15" s="58">
        <v>0</v>
      </c>
      <c r="I15" s="58">
        <v>0</v>
      </c>
      <c r="J15" s="58">
        <v>0</v>
      </c>
      <c r="K15" s="83">
        <v>0</v>
      </c>
      <c r="L15" s="102">
        <f t="shared" si="0"/>
        <v>0.924536809815951</v>
      </c>
    </row>
    <row r="16" spans="1:12" ht="14.25">
      <c r="A16" s="76"/>
      <c r="B16" s="28" t="s">
        <v>54</v>
      </c>
      <c r="C16" s="23" t="s">
        <v>7</v>
      </c>
      <c r="D16" s="44">
        <v>187659.31</v>
      </c>
      <c r="E16" s="44">
        <v>155003.85</v>
      </c>
      <c r="F16" s="44">
        <f>E16-K16</f>
        <v>155003.85</v>
      </c>
      <c r="G16" s="44">
        <v>2176.12</v>
      </c>
      <c r="H16" s="44">
        <v>485.62</v>
      </c>
      <c r="I16" s="44">
        <v>0</v>
      </c>
      <c r="J16" s="44">
        <v>0</v>
      </c>
      <c r="K16" s="84">
        <v>0</v>
      </c>
      <c r="L16" s="102">
        <f t="shared" si="0"/>
        <v>0.8259853987526652</v>
      </c>
    </row>
    <row r="17" spans="1:12" ht="15.75" thickBot="1">
      <c r="A17" s="72" t="s">
        <v>55</v>
      </c>
      <c r="B17" s="24"/>
      <c r="C17" s="24" t="s">
        <v>8</v>
      </c>
      <c r="D17" s="45">
        <f aca="true" t="shared" si="1" ref="D17:I17">D18</f>
        <v>2000</v>
      </c>
      <c r="E17" s="45">
        <f t="shared" si="1"/>
        <v>2000</v>
      </c>
      <c r="F17" s="46">
        <f t="shared" si="1"/>
        <v>2000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52">
        <v>0</v>
      </c>
      <c r="K17" s="85">
        <f>K18</f>
        <v>0</v>
      </c>
      <c r="L17" s="95">
        <f t="shared" si="0"/>
        <v>1</v>
      </c>
    </row>
    <row r="18" spans="1:12" ht="14.25">
      <c r="A18" s="29"/>
      <c r="B18" s="30" t="s">
        <v>56</v>
      </c>
      <c r="C18" s="31" t="s">
        <v>9</v>
      </c>
      <c r="D18" s="47">
        <v>2000</v>
      </c>
      <c r="E18" s="47">
        <v>2000</v>
      </c>
      <c r="F18" s="44">
        <f>E18-K18</f>
        <v>2000</v>
      </c>
      <c r="G18" s="47">
        <v>0</v>
      </c>
      <c r="H18" s="47">
        <v>0</v>
      </c>
      <c r="I18" s="47">
        <v>0</v>
      </c>
      <c r="J18" s="53">
        <v>0</v>
      </c>
      <c r="K18" s="86">
        <v>0</v>
      </c>
      <c r="L18" s="97">
        <f t="shared" si="0"/>
        <v>1</v>
      </c>
    </row>
    <row r="19" spans="1:12" ht="15.75" thickBot="1">
      <c r="A19" s="32">
        <v>600</v>
      </c>
      <c r="B19" s="63"/>
      <c r="C19" s="63" t="s">
        <v>34</v>
      </c>
      <c r="D19" s="64">
        <f>SUM(D20:D23)</f>
        <v>4973652.36</v>
      </c>
      <c r="E19" s="64">
        <f>SUM(E20:E23)</f>
        <v>4306164.35</v>
      </c>
      <c r="F19" s="65">
        <f>SUM(F20:F23)</f>
        <v>875403.5799999998</v>
      </c>
      <c r="G19" s="64">
        <f>G22+G23</f>
        <v>150</v>
      </c>
      <c r="H19" s="64">
        <f>H22+H23</f>
        <v>25.07</v>
      </c>
      <c r="I19" s="64">
        <f>I22+I23</f>
        <v>0</v>
      </c>
      <c r="J19" s="66">
        <v>0</v>
      </c>
      <c r="K19" s="65">
        <f>SUM(K20:K23)</f>
        <v>3430760.77</v>
      </c>
      <c r="L19" s="95">
        <f t="shared" si="0"/>
        <v>0.8657952020595182</v>
      </c>
    </row>
    <row r="20" spans="1:12" ht="15">
      <c r="A20" s="25"/>
      <c r="B20" s="23">
        <v>60004</v>
      </c>
      <c r="C20" s="23" t="s">
        <v>64</v>
      </c>
      <c r="D20" s="44">
        <v>440000</v>
      </c>
      <c r="E20" s="44">
        <v>433216.6</v>
      </c>
      <c r="F20" s="44">
        <f>E20-K20</f>
        <v>433216.6</v>
      </c>
      <c r="G20" s="44">
        <v>0</v>
      </c>
      <c r="H20" s="44">
        <v>0</v>
      </c>
      <c r="I20" s="44">
        <v>0</v>
      </c>
      <c r="J20" s="44">
        <v>0</v>
      </c>
      <c r="K20" s="82">
        <v>0</v>
      </c>
      <c r="L20" s="98">
        <f t="shared" si="0"/>
        <v>0.9845831818181817</v>
      </c>
    </row>
    <row r="21" spans="1:12" ht="15">
      <c r="A21" s="25"/>
      <c r="B21" s="57">
        <v>60014</v>
      </c>
      <c r="C21" s="57" t="s">
        <v>99</v>
      </c>
      <c r="D21" s="58">
        <v>50000</v>
      </c>
      <c r="E21" s="58">
        <v>0</v>
      </c>
      <c r="F21" s="44">
        <f>E21-K21</f>
        <v>0</v>
      </c>
      <c r="G21" s="44">
        <v>0</v>
      </c>
      <c r="H21" s="44">
        <v>0</v>
      </c>
      <c r="I21" s="44">
        <v>0</v>
      </c>
      <c r="J21" s="44">
        <v>0</v>
      </c>
      <c r="K21" s="87">
        <v>0</v>
      </c>
      <c r="L21" s="102">
        <f t="shared" si="0"/>
        <v>0</v>
      </c>
    </row>
    <row r="22" spans="1:12" ht="14.25">
      <c r="A22" s="33"/>
      <c r="B22" s="57">
        <v>60016</v>
      </c>
      <c r="C22" s="57" t="s">
        <v>10</v>
      </c>
      <c r="D22" s="58">
        <v>4397152.36</v>
      </c>
      <c r="E22" s="58">
        <v>3800251.65</v>
      </c>
      <c r="F22" s="44">
        <f>E22-K22</f>
        <v>379090.8799999999</v>
      </c>
      <c r="G22" s="58">
        <v>0</v>
      </c>
      <c r="H22" s="58">
        <v>0</v>
      </c>
      <c r="I22" s="58">
        <v>0</v>
      </c>
      <c r="J22" s="58">
        <v>0</v>
      </c>
      <c r="K22" s="87">
        <v>3421160.77</v>
      </c>
      <c r="L22" s="102">
        <f t="shared" si="0"/>
        <v>0.8642528934339677</v>
      </c>
    </row>
    <row r="23" spans="1:12" ht="14.25">
      <c r="A23" s="33"/>
      <c r="B23" s="57">
        <v>60095</v>
      </c>
      <c r="C23" s="57" t="s">
        <v>11</v>
      </c>
      <c r="D23" s="58">
        <v>86500</v>
      </c>
      <c r="E23" s="58">
        <v>72696.1</v>
      </c>
      <c r="F23" s="44">
        <f>E23-K23</f>
        <v>63096.100000000006</v>
      </c>
      <c r="G23" s="58">
        <v>150</v>
      </c>
      <c r="H23" s="58">
        <v>25.07</v>
      </c>
      <c r="I23" s="58">
        <v>0</v>
      </c>
      <c r="J23" s="58">
        <v>0</v>
      </c>
      <c r="K23" s="87">
        <v>9600</v>
      </c>
      <c r="L23" s="102">
        <f t="shared" si="0"/>
        <v>0.8404173410404625</v>
      </c>
    </row>
    <row r="24" spans="1:12" ht="15.75" thickBot="1">
      <c r="A24" s="32">
        <v>630</v>
      </c>
      <c r="B24" s="24"/>
      <c r="C24" s="24" t="s">
        <v>88</v>
      </c>
      <c r="D24" s="45">
        <f aca="true" t="shared" si="2" ref="D24:K24">D25</f>
        <v>243000</v>
      </c>
      <c r="E24" s="45">
        <f t="shared" si="2"/>
        <v>36600</v>
      </c>
      <c r="F24" s="45">
        <f t="shared" si="2"/>
        <v>12200</v>
      </c>
      <c r="G24" s="45">
        <f t="shared" si="2"/>
        <v>0</v>
      </c>
      <c r="H24" s="45">
        <f t="shared" si="2"/>
        <v>0</v>
      </c>
      <c r="I24" s="45">
        <f t="shared" si="2"/>
        <v>0</v>
      </c>
      <c r="J24" s="46">
        <f t="shared" si="2"/>
        <v>0</v>
      </c>
      <c r="K24" s="46">
        <f t="shared" si="2"/>
        <v>24400</v>
      </c>
      <c r="L24" s="95">
        <f t="shared" si="0"/>
        <v>0.1506172839506173</v>
      </c>
    </row>
    <row r="25" spans="1:12" ht="14.25">
      <c r="A25" s="29"/>
      <c r="B25" s="31">
        <v>63095</v>
      </c>
      <c r="C25" s="31" t="s">
        <v>9</v>
      </c>
      <c r="D25" s="47">
        <v>243000</v>
      </c>
      <c r="E25" s="48">
        <v>36600</v>
      </c>
      <c r="F25" s="44">
        <f>E25-K25</f>
        <v>12200</v>
      </c>
      <c r="G25" s="47">
        <v>0</v>
      </c>
      <c r="H25" s="47">
        <v>0</v>
      </c>
      <c r="I25" s="47">
        <v>0</v>
      </c>
      <c r="J25" s="48">
        <v>0</v>
      </c>
      <c r="K25" s="48">
        <v>24400</v>
      </c>
      <c r="L25" s="97">
        <f t="shared" si="0"/>
        <v>0.1506172839506173</v>
      </c>
    </row>
    <row r="26" spans="1:12" ht="15.75" thickBot="1">
      <c r="A26" s="32">
        <v>700</v>
      </c>
      <c r="B26" s="63"/>
      <c r="C26" s="63" t="s">
        <v>25</v>
      </c>
      <c r="D26" s="64">
        <f aca="true" t="shared" si="3" ref="D26:I26">D27+D28</f>
        <v>824160</v>
      </c>
      <c r="E26" s="64">
        <f t="shared" si="3"/>
        <v>664298.29</v>
      </c>
      <c r="F26" s="64">
        <f t="shared" si="3"/>
        <v>344202.82999999996</v>
      </c>
      <c r="G26" s="64">
        <f t="shared" si="3"/>
        <v>55812.87</v>
      </c>
      <c r="H26" s="64">
        <f t="shared" si="3"/>
        <v>3756.1</v>
      </c>
      <c r="I26" s="64">
        <f t="shared" si="3"/>
        <v>0</v>
      </c>
      <c r="J26" s="67">
        <v>0</v>
      </c>
      <c r="K26" s="65">
        <f>K27+K28</f>
        <v>320095.46</v>
      </c>
      <c r="L26" s="95">
        <f t="shared" si="0"/>
        <v>0.8060307343234324</v>
      </c>
    </row>
    <row r="27" spans="1:12" ht="28.5">
      <c r="A27" s="34"/>
      <c r="B27" s="23">
        <v>70005</v>
      </c>
      <c r="C27" s="68" t="s">
        <v>35</v>
      </c>
      <c r="D27" s="44">
        <v>443100</v>
      </c>
      <c r="E27" s="44">
        <v>353825.11</v>
      </c>
      <c r="F27" s="44">
        <f>E27-K27</f>
        <v>63723.649999999965</v>
      </c>
      <c r="G27" s="44">
        <v>0</v>
      </c>
      <c r="H27" s="44">
        <v>0</v>
      </c>
      <c r="I27" s="44">
        <v>0</v>
      </c>
      <c r="J27" s="44">
        <v>0</v>
      </c>
      <c r="K27" s="82">
        <v>290101.46</v>
      </c>
      <c r="L27" s="98">
        <f t="shared" si="0"/>
        <v>0.7985220266305574</v>
      </c>
    </row>
    <row r="28" spans="1:12" ht="14.25">
      <c r="A28" s="27"/>
      <c r="B28" s="57">
        <v>70095</v>
      </c>
      <c r="C28" s="57" t="s">
        <v>11</v>
      </c>
      <c r="D28" s="58">
        <v>381060</v>
      </c>
      <c r="E28" s="58">
        <v>310473.18</v>
      </c>
      <c r="F28" s="44">
        <f>E28-K28</f>
        <v>280479.18</v>
      </c>
      <c r="G28" s="58">
        <v>55812.87</v>
      </c>
      <c r="H28" s="58">
        <v>3756.1</v>
      </c>
      <c r="I28" s="44">
        <v>0</v>
      </c>
      <c r="J28" s="44">
        <v>0</v>
      </c>
      <c r="K28" s="87">
        <v>29994</v>
      </c>
      <c r="L28" s="102">
        <f t="shared" si="0"/>
        <v>0.8147619272555503</v>
      </c>
    </row>
    <row r="29" spans="1:12" ht="15.75" thickBot="1">
      <c r="A29" s="32">
        <v>710</v>
      </c>
      <c r="B29" s="63"/>
      <c r="C29" s="63" t="s">
        <v>26</v>
      </c>
      <c r="D29" s="64">
        <f aca="true" t="shared" si="4" ref="D29:K29">SUM(D30:D32)</f>
        <v>645000</v>
      </c>
      <c r="E29" s="64">
        <f t="shared" si="4"/>
        <v>400157.4</v>
      </c>
      <c r="F29" s="64">
        <f t="shared" si="4"/>
        <v>400157.4</v>
      </c>
      <c r="G29" s="64">
        <f t="shared" si="4"/>
        <v>8640</v>
      </c>
      <c r="H29" s="64">
        <f t="shared" si="4"/>
        <v>0</v>
      </c>
      <c r="I29" s="64">
        <f t="shared" si="4"/>
        <v>0</v>
      </c>
      <c r="J29" s="64">
        <f t="shared" si="4"/>
        <v>0</v>
      </c>
      <c r="K29" s="65">
        <f t="shared" si="4"/>
        <v>0</v>
      </c>
      <c r="L29" s="101">
        <f t="shared" si="0"/>
        <v>0.6203990697674419</v>
      </c>
    </row>
    <row r="30" spans="1:12" ht="28.5">
      <c r="A30" s="33"/>
      <c r="B30" s="23">
        <v>71004</v>
      </c>
      <c r="C30" s="68" t="s">
        <v>78</v>
      </c>
      <c r="D30" s="44">
        <v>460000</v>
      </c>
      <c r="E30" s="44">
        <v>314074.8</v>
      </c>
      <c r="F30" s="44">
        <f>E30-K30</f>
        <v>314074.8</v>
      </c>
      <c r="G30" s="44">
        <v>6000</v>
      </c>
      <c r="H30" s="44">
        <v>0</v>
      </c>
      <c r="I30" s="44">
        <v>0</v>
      </c>
      <c r="J30" s="44">
        <v>0</v>
      </c>
      <c r="K30" s="82">
        <v>0</v>
      </c>
      <c r="L30" s="99">
        <f t="shared" si="0"/>
        <v>0.6827713043478261</v>
      </c>
    </row>
    <row r="31" spans="1:12" ht="28.5">
      <c r="A31" s="33"/>
      <c r="B31" s="57">
        <v>71014</v>
      </c>
      <c r="C31" s="59" t="s">
        <v>67</v>
      </c>
      <c r="D31" s="58">
        <v>120000</v>
      </c>
      <c r="E31" s="58">
        <v>76862.58</v>
      </c>
      <c r="F31" s="44">
        <f>E31-K31</f>
        <v>76862.58</v>
      </c>
      <c r="G31" s="58">
        <v>2640</v>
      </c>
      <c r="H31" s="44">
        <v>0</v>
      </c>
      <c r="I31" s="44">
        <v>0</v>
      </c>
      <c r="J31" s="44">
        <v>0</v>
      </c>
      <c r="K31" s="87">
        <v>0</v>
      </c>
      <c r="L31" s="102">
        <f t="shared" si="0"/>
        <v>0.6405215</v>
      </c>
    </row>
    <row r="32" spans="1:12" ht="14.25">
      <c r="A32" s="27"/>
      <c r="B32" s="57">
        <v>71035</v>
      </c>
      <c r="C32" s="57" t="s">
        <v>51</v>
      </c>
      <c r="D32" s="58">
        <v>65000</v>
      </c>
      <c r="E32" s="58">
        <v>9220.02</v>
      </c>
      <c r="F32" s="44">
        <f>E32-K32</f>
        <v>9220.02</v>
      </c>
      <c r="G32" s="58">
        <v>0</v>
      </c>
      <c r="H32" s="58">
        <v>0</v>
      </c>
      <c r="I32" s="58">
        <v>0</v>
      </c>
      <c r="J32" s="58">
        <v>0</v>
      </c>
      <c r="K32" s="87">
        <v>0</v>
      </c>
      <c r="L32" s="102">
        <f t="shared" si="0"/>
        <v>0.14184646153846153</v>
      </c>
    </row>
    <row r="33" spans="1:12" ht="15.75" thickBot="1">
      <c r="A33" s="32">
        <v>750</v>
      </c>
      <c r="B33" s="63"/>
      <c r="C33" s="63" t="s">
        <v>27</v>
      </c>
      <c r="D33" s="64">
        <f>SUM(D34:D38)</f>
        <v>2830900</v>
      </c>
      <c r="E33" s="64">
        <f>SUM(E34:E38)</f>
        <v>2691506.77</v>
      </c>
      <c r="F33" s="65">
        <f>SUM(F34:F38)</f>
        <v>2665268.66</v>
      </c>
      <c r="G33" s="64">
        <f>SUM(G34:G38)</f>
        <v>1603089.25</v>
      </c>
      <c r="H33" s="64">
        <f>SUM(H34:H38)</f>
        <v>246380.28</v>
      </c>
      <c r="I33" s="64">
        <f>I34+I35+I36+I38</f>
        <v>0</v>
      </c>
      <c r="J33" s="67">
        <v>0</v>
      </c>
      <c r="K33" s="65">
        <f>K34+K35+K36+K38</f>
        <v>26238.11</v>
      </c>
      <c r="L33" s="95">
        <f t="shared" si="0"/>
        <v>0.9507601010279416</v>
      </c>
    </row>
    <row r="34" spans="1:12" ht="14.25">
      <c r="A34" s="33"/>
      <c r="B34" s="23">
        <v>75011</v>
      </c>
      <c r="C34" s="23" t="s">
        <v>28</v>
      </c>
      <c r="D34" s="44">
        <v>82000</v>
      </c>
      <c r="E34" s="44">
        <v>82000</v>
      </c>
      <c r="F34" s="44">
        <f>E34-K34</f>
        <v>82000</v>
      </c>
      <c r="G34" s="44">
        <v>64664.82</v>
      </c>
      <c r="H34" s="44">
        <v>13400</v>
      </c>
      <c r="I34" s="44">
        <v>0</v>
      </c>
      <c r="J34" s="44">
        <v>0</v>
      </c>
      <c r="K34" s="82">
        <v>0</v>
      </c>
      <c r="L34" s="98">
        <f t="shared" si="0"/>
        <v>1</v>
      </c>
    </row>
    <row r="35" spans="1:12" ht="28.5">
      <c r="A35" s="33"/>
      <c r="B35" s="57">
        <v>75022</v>
      </c>
      <c r="C35" s="59" t="s">
        <v>79</v>
      </c>
      <c r="D35" s="58">
        <v>181800</v>
      </c>
      <c r="E35" s="58">
        <v>173941.4</v>
      </c>
      <c r="F35" s="44">
        <f>E35-K35</f>
        <v>173941.4</v>
      </c>
      <c r="G35" s="44">
        <v>0</v>
      </c>
      <c r="H35" s="44">
        <v>0</v>
      </c>
      <c r="I35" s="44">
        <v>0</v>
      </c>
      <c r="J35" s="44">
        <v>0</v>
      </c>
      <c r="K35" s="87">
        <v>0</v>
      </c>
      <c r="L35" s="102">
        <f t="shared" si="0"/>
        <v>0.9567733773377337</v>
      </c>
    </row>
    <row r="36" spans="1:12" ht="28.5">
      <c r="A36" s="33"/>
      <c r="B36" s="57">
        <v>75023</v>
      </c>
      <c r="C36" s="59" t="s">
        <v>80</v>
      </c>
      <c r="D36" s="58">
        <v>2384600</v>
      </c>
      <c r="E36" s="58">
        <v>2262468.64</v>
      </c>
      <c r="F36" s="44">
        <f>E36-K36</f>
        <v>2236230.5300000003</v>
      </c>
      <c r="G36" s="58">
        <v>1497036.69</v>
      </c>
      <c r="H36" s="58">
        <v>232929.76</v>
      </c>
      <c r="I36" s="44">
        <v>0</v>
      </c>
      <c r="J36" s="44">
        <v>0</v>
      </c>
      <c r="K36" s="87">
        <v>26238.11</v>
      </c>
      <c r="L36" s="102">
        <f t="shared" si="0"/>
        <v>0.9487832927954375</v>
      </c>
    </row>
    <row r="37" spans="1:12" ht="14.25">
      <c r="A37" s="33"/>
      <c r="B37" s="57">
        <v>75075</v>
      </c>
      <c r="C37" s="57" t="s">
        <v>97</v>
      </c>
      <c r="D37" s="58">
        <v>70700</v>
      </c>
      <c r="E37" s="58">
        <v>64751.35</v>
      </c>
      <c r="F37" s="44">
        <f>E37-K37</f>
        <v>64751.35</v>
      </c>
      <c r="G37" s="44">
        <v>0</v>
      </c>
      <c r="H37" s="44">
        <v>0</v>
      </c>
      <c r="I37" s="44">
        <v>0</v>
      </c>
      <c r="J37" s="44">
        <v>0</v>
      </c>
      <c r="K37" s="87">
        <v>0</v>
      </c>
      <c r="L37" s="102">
        <f t="shared" si="0"/>
        <v>0.9158606789250353</v>
      </c>
    </row>
    <row r="38" spans="1:12" ht="14.25">
      <c r="A38" s="27"/>
      <c r="B38" s="57">
        <v>75095</v>
      </c>
      <c r="C38" s="57" t="s">
        <v>29</v>
      </c>
      <c r="D38" s="58">
        <v>111800</v>
      </c>
      <c r="E38" s="58">
        <v>108345.38</v>
      </c>
      <c r="F38" s="44">
        <f>E38-K38</f>
        <v>108345.38</v>
      </c>
      <c r="G38" s="58">
        <v>41387.74</v>
      </c>
      <c r="H38" s="58">
        <v>50.52</v>
      </c>
      <c r="I38" s="44">
        <v>0</v>
      </c>
      <c r="J38" s="44">
        <v>0</v>
      </c>
      <c r="K38" s="87">
        <v>0</v>
      </c>
      <c r="L38" s="102">
        <f t="shared" si="0"/>
        <v>0.9691000000000001</v>
      </c>
    </row>
    <row r="39" spans="1:12" ht="15">
      <c r="A39" s="25"/>
      <c r="B39" s="36"/>
      <c r="C39" s="26" t="s">
        <v>36</v>
      </c>
      <c r="D39" s="49"/>
      <c r="E39" s="49"/>
      <c r="F39" s="49"/>
      <c r="G39" s="49"/>
      <c r="H39" s="49"/>
      <c r="I39" s="49"/>
      <c r="J39" s="56"/>
      <c r="K39" s="88"/>
      <c r="L39" s="103"/>
    </row>
    <row r="40" spans="1:12" ht="15">
      <c r="A40" s="25"/>
      <c r="B40" s="26"/>
      <c r="C40" s="26" t="s">
        <v>37</v>
      </c>
      <c r="D40" s="49"/>
      <c r="E40" s="50"/>
      <c r="F40" s="50"/>
      <c r="G40" s="49"/>
      <c r="H40" s="49"/>
      <c r="I40" s="49"/>
      <c r="J40" s="56"/>
      <c r="K40" s="88"/>
      <c r="L40" s="98"/>
    </row>
    <row r="41" spans="1:12" ht="15.75" thickBot="1">
      <c r="A41" s="32">
        <v>751</v>
      </c>
      <c r="B41" s="24"/>
      <c r="C41" s="24" t="s">
        <v>38</v>
      </c>
      <c r="D41" s="45">
        <f>D42+D43</f>
        <v>1296</v>
      </c>
      <c r="E41" s="45">
        <f>E42+E43</f>
        <v>1296</v>
      </c>
      <c r="F41" s="46">
        <f>F42+F43</f>
        <v>1296</v>
      </c>
      <c r="G41" s="45">
        <f>+G42+G43</f>
        <v>1101.66</v>
      </c>
      <c r="H41" s="45">
        <f>+H42+H43</f>
        <v>194.34</v>
      </c>
      <c r="I41" s="45">
        <f>I42</f>
        <v>0</v>
      </c>
      <c r="J41" s="52">
        <v>0</v>
      </c>
      <c r="K41" s="51">
        <f>K42</f>
        <v>0</v>
      </c>
      <c r="L41" s="95">
        <f t="shared" si="0"/>
        <v>1</v>
      </c>
    </row>
    <row r="42" spans="1:12" ht="14.25">
      <c r="A42" s="33"/>
      <c r="B42" s="22"/>
      <c r="C42" s="22" t="s">
        <v>39</v>
      </c>
      <c r="D42" s="42"/>
      <c r="E42" s="43"/>
      <c r="F42" s="43"/>
      <c r="G42" s="42"/>
      <c r="H42" s="42"/>
      <c r="I42" s="42"/>
      <c r="J42" s="55"/>
      <c r="K42" s="43"/>
      <c r="L42" s="100"/>
    </row>
    <row r="43" spans="1:12" ht="14.25">
      <c r="A43" s="27"/>
      <c r="B43" s="23">
        <v>75101</v>
      </c>
      <c r="C43" s="23" t="s">
        <v>40</v>
      </c>
      <c r="D43" s="44">
        <v>1296</v>
      </c>
      <c r="E43" s="44">
        <v>1296</v>
      </c>
      <c r="F43" s="44">
        <f>E43-K43</f>
        <v>1296</v>
      </c>
      <c r="G43" s="44">
        <v>1101.66</v>
      </c>
      <c r="H43" s="44">
        <v>194.34</v>
      </c>
      <c r="I43" s="44">
        <v>0</v>
      </c>
      <c r="J43" s="44">
        <v>0</v>
      </c>
      <c r="K43" s="82">
        <v>0</v>
      </c>
      <c r="L43" s="99">
        <f t="shared" si="0"/>
        <v>1</v>
      </c>
    </row>
    <row r="44" spans="1:12" ht="15">
      <c r="A44" s="25"/>
      <c r="B44" s="22"/>
      <c r="C44" s="26" t="s">
        <v>41</v>
      </c>
      <c r="D44" s="42"/>
      <c r="E44" s="43"/>
      <c r="F44" s="43"/>
      <c r="G44" s="42"/>
      <c r="H44" s="42"/>
      <c r="I44" s="42"/>
      <c r="J44" s="55"/>
      <c r="K44" s="43"/>
      <c r="L44" s="100"/>
    </row>
    <row r="45" spans="1:12" ht="15.75" thickBot="1">
      <c r="A45" s="32">
        <v>754</v>
      </c>
      <c r="B45" s="24"/>
      <c r="C45" s="24" t="s">
        <v>42</v>
      </c>
      <c r="D45" s="45">
        <f aca="true" t="shared" si="5" ref="D45:K45">SUM(D46:D51)</f>
        <v>420606</v>
      </c>
      <c r="E45" s="45">
        <f t="shared" si="5"/>
        <v>331835.64</v>
      </c>
      <c r="F45" s="45">
        <f t="shared" si="5"/>
        <v>285065.64</v>
      </c>
      <c r="G45" s="45">
        <f t="shared" si="5"/>
        <v>17122.23</v>
      </c>
      <c r="H45" s="45">
        <f t="shared" si="5"/>
        <v>2995.51</v>
      </c>
      <c r="I45" s="45">
        <f t="shared" si="5"/>
        <v>0</v>
      </c>
      <c r="J45" s="45">
        <f t="shared" si="5"/>
        <v>0</v>
      </c>
      <c r="K45" s="46">
        <f t="shared" si="5"/>
        <v>46770</v>
      </c>
      <c r="L45" s="95">
        <f t="shared" si="0"/>
        <v>0.7889465200211124</v>
      </c>
    </row>
    <row r="46" spans="1:12" ht="15">
      <c r="A46" s="37"/>
      <c r="B46" s="23">
        <v>75405</v>
      </c>
      <c r="C46" s="23" t="s">
        <v>89</v>
      </c>
      <c r="D46" s="44">
        <v>23000</v>
      </c>
      <c r="E46" s="44">
        <v>8000</v>
      </c>
      <c r="F46" s="44">
        <f aca="true" t="shared" si="6" ref="F46:F51">E46-K46</f>
        <v>8000</v>
      </c>
      <c r="G46" s="44">
        <v>0</v>
      </c>
      <c r="H46" s="44">
        <v>0</v>
      </c>
      <c r="I46" s="44">
        <v>0</v>
      </c>
      <c r="J46" s="44">
        <v>0</v>
      </c>
      <c r="K46" s="82">
        <v>0</v>
      </c>
      <c r="L46" s="98">
        <f t="shared" si="0"/>
        <v>0.34782608695652173</v>
      </c>
    </row>
    <row r="47" spans="1:12" ht="15">
      <c r="A47" s="25"/>
      <c r="B47" s="57">
        <v>75406</v>
      </c>
      <c r="C47" s="57" t="s">
        <v>100</v>
      </c>
      <c r="D47" s="58">
        <v>5001</v>
      </c>
      <c r="E47" s="58">
        <v>5000.01</v>
      </c>
      <c r="F47" s="44">
        <f t="shared" si="6"/>
        <v>5000.01</v>
      </c>
      <c r="G47" s="44">
        <v>0</v>
      </c>
      <c r="H47" s="44">
        <v>0</v>
      </c>
      <c r="I47" s="44">
        <v>0</v>
      </c>
      <c r="J47" s="44">
        <v>0</v>
      </c>
      <c r="K47" s="87">
        <v>0</v>
      </c>
      <c r="L47" s="102">
        <f t="shared" si="0"/>
        <v>0.9998020395920816</v>
      </c>
    </row>
    <row r="48" spans="1:12" ht="29.25">
      <c r="A48" s="25"/>
      <c r="B48" s="57">
        <v>75411</v>
      </c>
      <c r="C48" s="59" t="s">
        <v>119</v>
      </c>
      <c r="D48" s="58">
        <v>12000</v>
      </c>
      <c r="E48" s="58">
        <v>12000</v>
      </c>
      <c r="F48" s="44">
        <f t="shared" si="6"/>
        <v>0</v>
      </c>
      <c r="G48" s="44">
        <v>0</v>
      </c>
      <c r="H48" s="44">
        <v>0</v>
      </c>
      <c r="I48" s="44">
        <v>0</v>
      </c>
      <c r="J48" s="44"/>
      <c r="K48" s="87">
        <v>12000</v>
      </c>
      <c r="L48" s="102">
        <f t="shared" si="0"/>
        <v>1</v>
      </c>
    </row>
    <row r="49" spans="1:12" ht="14.25">
      <c r="A49" s="33"/>
      <c r="B49" s="57">
        <v>75412</v>
      </c>
      <c r="C49" s="57" t="s">
        <v>81</v>
      </c>
      <c r="D49" s="58">
        <v>256605</v>
      </c>
      <c r="E49" s="58">
        <v>245541.66</v>
      </c>
      <c r="F49" s="44">
        <f t="shared" si="6"/>
        <v>210771.66</v>
      </c>
      <c r="G49" s="58">
        <v>17122.23</v>
      </c>
      <c r="H49" s="58">
        <v>2995.51</v>
      </c>
      <c r="I49" s="44">
        <v>0</v>
      </c>
      <c r="J49" s="44">
        <v>0</v>
      </c>
      <c r="K49" s="87">
        <v>34770</v>
      </c>
      <c r="L49" s="102">
        <f t="shared" si="0"/>
        <v>0.9568857192961946</v>
      </c>
    </row>
    <row r="50" spans="1:12" ht="14.25">
      <c r="A50" s="33"/>
      <c r="B50" s="57">
        <v>75414</v>
      </c>
      <c r="C50" s="57" t="s">
        <v>20</v>
      </c>
      <c r="D50" s="58">
        <v>4000</v>
      </c>
      <c r="E50" s="58">
        <v>1412.65</v>
      </c>
      <c r="F50" s="44">
        <f t="shared" si="6"/>
        <v>1412.65</v>
      </c>
      <c r="G50" s="44">
        <v>0</v>
      </c>
      <c r="H50" s="44">
        <v>0</v>
      </c>
      <c r="I50" s="44">
        <v>0</v>
      </c>
      <c r="J50" s="44">
        <v>0</v>
      </c>
      <c r="K50" s="87">
        <v>0</v>
      </c>
      <c r="L50" s="102">
        <f t="shared" si="0"/>
        <v>0.35316250000000005</v>
      </c>
    </row>
    <row r="51" spans="1:12" ht="14.25">
      <c r="A51" s="27"/>
      <c r="B51" s="57">
        <v>75495</v>
      </c>
      <c r="C51" s="57" t="s">
        <v>9</v>
      </c>
      <c r="D51" s="58">
        <v>120000</v>
      </c>
      <c r="E51" s="58">
        <v>59881.32</v>
      </c>
      <c r="F51" s="44">
        <f t="shared" si="6"/>
        <v>59881.32</v>
      </c>
      <c r="G51" s="44">
        <v>0</v>
      </c>
      <c r="H51" s="44">
        <v>0</v>
      </c>
      <c r="I51" s="44">
        <v>0</v>
      </c>
      <c r="J51" s="44">
        <v>0</v>
      </c>
      <c r="K51" s="87">
        <v>0</v>
      </c>
      <c r="L51" s="102">
        <f t="shared" si="0"/>
        <v>0.499011</v>
      </c>
    </row>
    <row r="52" spans="1:12" ht="15.75" thickBot="1">
      <c r="A52" s="32">
        <v>757</v>
      </c>
      <c r="B52" s="38"/>
      <c r="C52" s="24" t="s">
        <v>57</v>
      </c>
      <c r="D52" s="51">
        <f aca="true" t="shared" si="7" ref="D52:K52">SUM(D53:D53)</f>
        <v>103000</v>
      </c>
      <c r="E52" s="51">
        <f t="shared" si="7"/>
        <v>102638.36</v>
      </c>
      <c r="F52" s="45">
        <f t="shared" si="7"/>
        <v>102638.36</v>
      </c>
      <c r="G52" s="51">
        <f t="shared" si="7"/>
        <v>0</v>
      </c>
      <c r="H52" s="45">
        <f t="shared" si="7"/>
        <v>0</v>
      </c>
      <c r="I52" s="51">
        <f t="shared" si="7"/>
        <v>0</v>
      </c>
      <c r="J52" s="45">
        <f t="shared" si="7"/>
        <v>63293.14</v>
      </c>
      <c r="K52" s="51">
        <f t="shared" si="7"/>
        <v>0</v>
      </c>
      <c r="L52" s="95">
        <f t="shared" si="0"/>
        <v>0.9964889320388349</v>
      </c>
    </row>
    <row r="53" spans="1:12" ht="42.75">
      <c r="A53" s="34"/>
      <c r="B53" s="35">
        <v>75702</v>
      </c>
      <c r="C53" s="80" t="s">
        <v>114</v>
      </c>
      <c r="D53" s="44">
        <v>103000</v>
      </c>
      <c r="E53" s="44">
        <v>102638.36</v>
      </c>
      <c r="F53" s="44">
        <f>E53-K53</f>
        <v>102638.36</v>
      </c>
      <c r="G53" s="44">
        <v>0</v>
      </c>
      <c r="H53" s="44">
        <v>0</v>
      </c>
      <c r="I53" s="44">
        <v>0</v>
      </c>
      <c r="J53" s="44">
        <v>63293.14</v>
      </c>
      <c r="K53" s="82">
        <v>0</v>
      </c>
      <c r="L53" s="97">
        <f t="shared" si="0"/>
        <v>0.9964889320388349</v>
      </c>
    </row>
    <row r="54" spans="1:12" ht="15.75" thickBot="1">
      <c r="A54" s="32">
        <v>758</v>
      </c>
      <c r="B54" s="63"/>
      <c r="C54" s="63" t="s">
        <v>21</v>
      </c>
      <c r="D54" s="64">
        <f>SUM(D55:D55)</f>
        <v>669629</v>
      </c>
      <c r="E54" s="64">
        <f>SUM(E55:E55)</f>
        <v>0</v>
      </c>
      <c r="F54" s="65">
        <f>SUM(F55:F55)</f>
        <v>0</v>
      </c>
      <c r="G54" s="64">
        <f>G55</f>
        <v>0</v>
      </c>
      <c r="H54" s="64">
        <f>H55</f>
        <v>0</v>
      </c>
      <c r="I54" s="64">
        <f>I55</f>
        <v>0</v>
      </c>
      <c r="J54" s="66">
        <v>0</v>
      </c>
      <c r="K54" s="65">
        <f>K55</f>
        <v>0</v>
      </c>
      <c r="L54" s="95">
        <f t="shared" si="0"/>
        <v>0</v>
      </c>
    </row>
    <row r="55" spans="1:12" ht="14.25">
      <c r="A55" s="33"/>
      <c r="B55" s="23">
        <v>75818</v>
      </c>
      <c r="C55" s="23" t="s">
        <v>82</v>
      </c>
      <c r="D55" s="44">
        <v>669629</v>
      </c>
      <c r="E55" s="44">
        <v>0</v>
      </c>
      <c r="F55" s="44">
        <f>E55-K55</f>
        <v>0</v>
      </c>
      <c r="G55" s="44">
        <v>0</v>
      </c>
      <c r="H55" s="44">
        <v>0</v>
      </c>
      <c r="I55" s="44">
        <v>0</v>
      </c>
      <c r="J55" s="44">
        <v>0</v>
      </c>
      <c r="K55" s="82">
        <v>0</v>
      </c>
      <c r="L55" s="97">
        <f t="shared" si="0"/>
        <v>0</v>
      </c>
    </row>
    <row r="56" spans="1:12" ht="15.75" thickBot="1">
      <c r="A56" s="32">
        <v>801</v>
      </c>
      <c r="B56" s="63"/>
      <c r="C56" s="63" t="s">
        <v>30</v>
      </c>
      <c r="D56" s="64">
        <f>SUM(D57:D64)</f>
        <v>9303071</v>
      </c>
      <c r="E56" s="64">
        <f>SUM(E57:E64)</f>
        <v>9178732.020000001</v>
      </c>
      <c r="F56" s="65">
        <f>SUM(F57:F64)</f>
        <v>9047149.940000001</v>
      </c>
      <c r="G56" s="64">
        <f>SUM(G57:G64)</f>
        <v>4959166.589999999</v>
      </c>
      <c r="H56" s="64">
        <f>SUM(H57:H64)</f>
        <v>948020.6900000001</v>
      </c>
      <c r="I56" s="64">
        <f>I57+I59+I60</f>
        <v>954637.94</v>
      </c>
      <c r="J56" s="66">
        <v>0</v>
      </c>
      <c r="K56" s="89">
        <f>SUM(K57:K64)</f>
        <v>131582.08000000002</v>
      </c>
      <c r="L56" s="95">
        <f t="shared" si="0"/>
        <v>0.9866346306504595</v>
      </c>
    </row>
    <row r="57" spans="1:12" ht="14.25">
      <c r="A57" s="33"/>
      <c r="B57" s="23">
        <v>80101</v>
      </c>
      <c r="C57" s="23" t="s">
        <v>12</v>
      </c>
      <c r="D57" s="44">
        <v>4677560</v>
      </c>
      <c r="E57" s="44">
        <v>4658836.43</v>
      </c>
      <c r="F57" s="44">
        <f aca="true" t="shared" si="8" ref="F57:F64">E57-K57</f>
        <v>4604076.43</v>
      </c>
      <c r="G57" s="44">
        <v>2847118.58</v>
      </c>
      <c r="H57" s="44">
        <v>537155.12</v>
      </c>
      <c r="I57" s="44">
        <v>0</v>
      </c>
      <c r="J57" s="44">
        <v>0</v>
      </c>
      <c r="K57" s="82">
        <v>54760</v>
      </c>
      <c r="L57" s="98">
        <f t="shared" si="0"/>
        <v>0.9959971502236208</v>
      </c>
    </row>
    <row r="58" spans="1:12" ht="28.5">
      <c r="A58" s="33"/>
      <c r="B58" s="57">
        <v>80103</v>
      </c>
      <c r="C58" s="59" t="s">
        <v>83</v>
      </c>
      <c r="D58" s="58">
        <v>322260</v>
      </c>
      <c r="E58" s="58">
        <v>320077.14</v>
      </c>
      <c r="F58" s="44">
        <f t="shared" si="8"/>
        <v>320077.14</v>
      </c>
      <c r="G58" s="58">
        <v>229309.48</v>
      </c>
      <c r="H58" s="58">
        <v>47138.3</v>
      </c>
      <c r="I58" s="44">
        <v>0</v>
      </c>
      <c r="J58" s="44">
        <v>0</v>
      </c>
      <c r="K58" s="87">
        <v>0</v>
      </c>
      <c r="L58" s="102">
        <f t="shared" si="0"/>
        <v>0.9932264010426364</v>
      </c>
    </row>
    <row r="59" spans="1:12" ht="14.25">
      <c r="A59" s="33"/>
      <c r="B59" s="57">
        <v>80104</v>
      </c>
      <c r="C59" s="57" t="s">
        <v>13</v>
      </c>
      <c r="D59" s="58">
        <v>1439265</v>
      </c>
      <c r="E59" s="58">
        <v>1351133.77</v>
      </c>
      <c r="F59" s="44">
        <f t="shared" si="8"/>
        <v>1351133.77</v>
      </c>
      <c r="G59" s="58">
        <v>202837</v>
      </c>
      <c r="H59" s="58">
        <v>38312.53</v>
      </c>
      <c r="I59" s="58">
        <v>954637.94</v>
      </c>
      <c r="J59" s="60">
        <v>0</v>
      </c>
      <c r="K59" s="87">
        <v>0</v>
      </c>
      <c r="L59" s="102">
        <f t="shared" si="0"/>
        <v>0.9387665023466839</v>
      </c>
    </row>
    <row r="60" spans="1:12" ht="14.25">
      <c r="A60" s="33"/>
      <c r="B60" s="57">
        <v>80110</v>
      </c>
      <c r="C60" s="57" t="s">
        <v>31</v>
      </c>
      <c r="D60" s="58">
        <v>1912040</v>
      </c>
      <c r="E60" s="58">
        <v>1906388.86</v>
      </c>
      <c r="F60" s="44">
        <f t="shared" si="8"/>
        <v>1858747.86</v>
      </c>
      <c r="G60" s="58">
        <v>1279232.85</v>
      </c>
      <c r="H60" s="58">
        <v>249437.23</v>
      </c>
      <c r="I60" s="44">
        <v>0</v>
      </c>
      <c r="J60" s="44">
        <v>0</v>
      </c>
      <c r="K60" s="87">
        <v>47641</v>
      </c>
      <c r="L60" s="102">
        <f t="shared" si="0"/>
        <v>0.9970444446768897</v>
      </c>
    </row>
    <row r="61" spans="1:12" ht="14.25">
      <c r="A61" s="33"/>
      <c r="B61" s="57">
        <v>80113</v>
      </c>
      <c r="C61" s="57" t="s">
        <v>43</v>
      </c>
      <c r="D61" s="58">
        <v>474460</v>
      </c>
      <c r="E61" s="58">
        <v>469304.17</v>
      </c>
      <c r="F61" s="44">
        <f t="shared" si="8"/>
        <v>469304.17</v>
      </c>
      <c r="G61" s="58">
        <v>92547.77</v>
      </c>
      <c r="H61" s="58">
        <v>16478.88</v>
      </c>
      <c r="I61" s="44">
        <v>0</v>
      </c>
      <c r="J61" s="44">
        <v>0</v>
      </c>
      <c r="K61" s="87">
        <v>0</v>
      </c>
      <c r="L61" s="102">
        <f t="shared" si="0"/>
        <v>0.9891332672933439</v>
      </c>
    </row>
    <row r="62" spans="1:12" ht="28.5">
      <c r="A62" s="33"/>
      <c r="B62" s="57">
        <v>80114</v>
      </c>
      <c r="C62" s="59" t="s">
        <v>84</v>
      </c>
      <c r="D62" s="58">
        <v>253690</v>
      </c>
      <c r="E62" s="58">
        <v>253295.88</v>
      </c>
      <c r="F62" s="44">
        <f t="shared" si="8"/>
        <v>253295.88</v>
      </c>
      <c r="G62" s="58">
        <v>188546.52</v>
      </c>
      <c r="H62" s="58">
        <v>35779.18</v>
      </c>
      <c r="I62" s="44">
        <v>0</v>
      </c>
      <c r="J62" s="44">
        <v>0</v>
      </c>
      <c r="K62" s="87">
        <v>0</v>
      </c>
      <c r="L62" s="102">
        <f t="shared" si="0"/>
        <v>0.998446450392211</v>
      </c>
    </row>
    <row r="63" spans="1:12" ht="14.25">
      <c r="A63" s="33"/>
      <c r="B63" s="61">
        <v>80146</v>
      </c>
      <c r="C63" s="57" t="s">
        <v>50</v>
      </c>
      <c r="D63" s="58">
        <v>32020</v>
      </c>
      <c r="E63" s="58">
        <v>31116</v>
      </c>
      <c r="F63" s="44">
        <f t="shared" si="8"/>
        <v>31116</v>
      </c>
      <c r="G63" s="58">
        <v>0</v>
      </c>
      <c r="H63" s="58">
        <v>0</v>
      </c>
      <c r="I63" s="44">
        <v>0</v>
      </c>
      <c r="J63" s="44">
        <v>0</v>
      </c>
      <c r="K63" s="87">
        <v>0</v>
      </c>
      <c r="L63" s="102">
        <f t="shared" si="0"/>
        <v>0.9717676452217364</v>
      </c>
    </row>
    <row r="64" spans="1:12" ht="14.25">
      <c r="A64" s="27"/>
      <c r="B64" s="57">
        <v>80195</v>
      </c>
      <c r="C64" s="57" t="s">
        <v>9</v>
      </c>
      <c r="D64" s="58">
        <v>191776</v>
      </c>
      <c r="E64" s="58">
        <v>188579.77</v>
      </c>
      <c r="F64" s="44">
        <f t="shared" si="8"/>
        <v>159398.69</v>
      </c>
      <c r="G64" s="58">
        <v>119574.39</v>
      </c>
      <c r="H64" s="58">
        <v>23719.45</v>
      </c>
      <c r="I64" s="44">
        <v>0</v>
      </c>
      <c r="J64" s="44">
        <v>0</v>
      </c>
      <c r="K64" s="87">
        <v>29181.08</v>
      </c>
      <c r="L64" s="102">
        <f t="shared" si="0"/>
        <v>0.9833335245286167</v>
      </c>
    </row>
    <row r="65" spans="1:12" ht="15.75" thickBot="1">
      <c r="A65" s="32">
        <v>851</v>
      </c>
      <c r="B65" s="63"/>
      <c r="C65" s="63" t="s">
        <v>15</v>
      </c>
      <c r="D65" s="64">
        <f aca="true" t="shared" si="9" ref="D65:I65">SUM(D66:D69)</f>
        <v>333960</v>
      </c>
      <c r="E65" s="64">
        <f t="shared" si="9"/>
        <v>304105.44999999995</v>
      </c>
      <c r="F65" s="65">
        <f t="shared" si="9"/>
        <v>304105.44999999995</v>
      </c>
      <c r="G65" s="65">
        <f t="shared" si="9"/>
        <v>96090.47</v>
      </c>
      <c r="H65" s="65">
        <f t="shared" si="9"/>
        <v>2299.42</v>
      </c>
      <c r="I65" s="65">
        <f t="shared" si="9"/>
        <v>75000</v>
      </c>
      <c r="J65" s="66">
        <v>0</v>
      </c>
      <c r="K65" s="65">
        <f>K66+K68</f>
        <v>0</v>
      </c>
      <c r="L65" s="95">
        <f t="shared" si="0"/>
        <v>0.9106044137022397</v>
      </c>
    </row>
    <row r="66" spans="1:12" ht="14.25">
      <c r="A66" s="33"/>
      <c r="B66" s="23">
        <v>85121</v>
      </c>
      <c r="C66" s="23" t="s">
        <v>16</v>
      </c>
      <c r="D66" s="44">
        <v>49560</v>
      </c>
      <c r="E66" s="44">
        <v>48447.17</v>
      </c>
      <c r="F66" s="44">
        <f>E66-K66</f>
        <v>48447.17</v>
      </c>
      <c r="G66" s="44">
        <v>0</v>
      </c>
      <c r="H66" s="44">
        <v>0</v>
      </c>
      <c r="I66" s="44">
        <v>0</v>
      </c>
      <c r="J66" s="44">
        <v>0</v>
      </c>
      <c r="K66" s="82">
        <v>0</v>
      </c>
      <c r="L66" s="98">
        <f t="shared" si="0"/>
        <v>0.9775458030669895</v>
      </c>
    </row>
    <row r="67" spans="1:12" ht="14.25">
      <c r="A67" s="33"/>
      <c r="B67" s="57">
        <v>85153</v>
      </c>
      <c r="C67" s="57" t="s">
        <v>69</v>
      </c>
      <c r="D67" s="58">
        <v>7180</v>
      </c>
      <c r="E67" s="58">
        <v>7179.6</v>
      </c>
      <c r="F67" s="44">
        <f>E67-K67</f>
        <v>7179.6</v>
      </c>
      <c r="G67" s="58">
        <v>4679.6</v>
      </c>
      <c r="H67" s="44">
        <v>0</v>
      </c>
      <c r="I67" s="44">
        <v>0</v>
      </c>
      <c r="J67" s="44">
        <v>0</v>
      </c>
      <c r="K67" s="87">
        <v>0</v>
      </c>
      <c r="L67" s="102">
        <f t="shared" si="0"/>
        <v>0.9999442896935934</v>
      </c>
    </row>
    <row r="68" spans="1:12" ht="14.25">
      <c r="A68" s="33"/>
      <c r="B68" s="57">
        <v>85154</v>
      </c>
      <c r="C68" s="57" t="s">
        <v>17</v>
      </c>
      <c r="D68" s="58">
        <v>255520</v>
      </c>
      <c r="E68" s="58">
        <v>233407.08</v>
      </c>
      <c r="F68" s="44">
        <f>E68-K68</f>
        <v>233407.08</v>
      </c>
      <c r="G68" s="58">
        <v>91410.87</v>
      </c>
      <c r="H68" s="58">
        <v>2299.42</v>
      </c>
      <c r="I68" s="58">
        <v>60000</v>
      </c>
      <c r="J68" s="44">
        <v>0</v>
      </c>
      <c r="K68" s="87">
        <v>0</v>
      </c>
      <c r="L68" s="102">
        <f t="shared" si="0"/>
        <v>0.9134591421415152</v>
      </c>
    </row>
    <row r="69" spans="1:12" ht="14.25">
      <c r="A69" s="27"/>
      <c r="B69" s="57">
        <v>85195</v>
      </c>
      <c r="C69" s="57" t="s">
        <v>9</v>
      </c>
      <c r="D69" s="58">
        <v>21700</v>
      </c>
      <c r="E69" s="58">
        <v>15071.6</v>
      </c>
      <c r="F69" s="44">
        <f>E69-K69</f>
        <v>15071.6</v>
      </c>
      <c r="G69" s="44">
        <v>0</v>
      </c>
      <c r="H69" s="44">
        <v>0</v>
      </c>
      <c r="I69" s="58">
        <v>15000</v>
      </c>
      <c r="J69" s="44">
        <v>0</v>
      </c>
      <c r="K69" s="87">
        <v>0</v>
      </c>
      <c r="L69" s="102">
        <f t="shared" si="0"/>
        <v>0.6945437788018434</v>
      </c>
    </row>
    <row r="70" spans="1:12" ht="15.75" thickBot="1">
      <c r="A70" s="32">
        <v>852</v>
      </c>
      <c r="B70" s="63"/>
      <c r="C70" s="63" t="s">
        <v>63</v>
      </c>
      <c r="D70" s="64">
        <f aca="true" t="shared" si="10" ref="D70:K70">SUM(D71:D78)</f>
        <v>3432125</v>
      </c>
      <c r="E70" s="64">
        <f t="shared" si="10"/>
        <v>3259573.4099999997</v>
      </c>
      <c r="F70" s="64">
        <f t="shared" si="10"/>
        <v>3251718.01</v>
      </c>
      <c r="G70" s="64">
        <f t="shared" si="10"/>
        <v>372226.20000000007</v>
      </c>
      <c r="H70" s="64">
        <f t="shared" si="10"/>
        <v>86812.45</v>
      </c>
      <c r="I70" s="64">
        <f t="shared" si="10"/>
        <v>45000</v>
      </c>
      <c r="J70" s="64">
        <f t="shared" si="10"/>
        <v>0</v>
      </c>
      <c r="K70" s="65">
        <f t="shared" si="10"/>
        <v>7855.4</v>
      </c>
      <c r="L70" s="95">
        <f t="shared" si="0"/>
        <v>0.9497245613140546</v>
      </c>
    </row>
    <row r="71" spans="1:12" ht="14.25">
      <c r="A71" s="33"/>
      <c r="B71" s="23">
        <v>85203</v>
      </c>
      <c r="C71" s="23" t="s">
        <v>90</v>
      </c>
      <c r="D71" s="44">
        <v>30000</v>
      </c>
      <c r="E71" s="44">
        <v>30000</v>
      </c>
      <c r="F71" s="44">
        <f aca="true" t="shared" si="11" ref="F71:F78">E71-K71</f>
        <v>30000</v>
      </c>
      <c r="G71" s="44">
        <v>0</v>
      </c>
      <c r="H71" s="44">
        <v>0</v>
      </c>
      <c r="I71" s="44">
        <v>30000</v>
      </c>
      <c r="J71" s="44">
        <v>0</v>
      </c>
      <c r="K71" s="82">
        <v>0</v>
      </c>
      <c r="L71" s="98">
        <f t="shared" si="0"/>
        <v>1</v>
      </c>
    </row>
    <row r="72" spans="1:12" ht="57.75">
      <c r="A72" s="25"/>
      <c r="B72" s="57">
        <v>85212</v>
      </c>
      <c r="C72" s="59" t="s">
        <v>110</v>
      </c>
      <c r="D72" s="58">
        <v>1884873</v>
      </c>
      <c r="E72" s="58">
        <v>1877368.06</v>
      </c>
      <c r="F72" s="44">
        <f t="shared" si="11"/>
        <v>1873281.27</v>
      </c>
      <c r="G72" s="58">
        <v>51116.97</v>
      </c>
      <c r="H72" s="58">
        <v>29388.43</v>
      </c>
      <c r="I72" s="44">
        <v>0</v>
      </c>
      <c r="J72" s="44">
        <v>0</v>
      </c>
      <c r="K72" s="87">
        <v>4086.79</v>
      </c>
      <c r="L72" s="102">
        <f t="shared" si="0"/>
        <v>0.9960183312085218</v>
      </c>
    </row>
    <row r="73" spans="1:12" ht="72">
      <c r="A73" s="25"/>
      <c r="B73" s="57">
        <v>85213</v>
      </c>
      <c r="C73" s="59" t="s">
        <v>109</v>
      </c>
      <c r="D73" s="58">
        <v>22870</v>
      </c>
      <c r="E73" s="58">
        <v>22870</v>
      </c>
      <c r="F73" s="44">
        <f t="shared" si="11"/>
        <v>22870</v>
      </c>
      <c r="G73" s="44">
        <v>0</v>
      </c>
      <c r="H73" s="44">
        <v>0</v>
      </c>
      <c r="I73" s="44">
        <v>0</v>
      </c>
      <c r="J73" s="44">
        <v>0</v>
      </c>
      <c r="K73" s="87">
        <v>0</v>
      </c>
      <c r="L73" s="102">
        <f t="shared" si="0"/>
        <v>1</v>
      </c>
    </row>
    <row r="74" spans="1:12" ht="43.5">
      <c r="A74" s="25"/>
      <c r="B74" s="57">
        <v>85214</v>
      </c>
      <c r="C74" s="59" t="s">
        <v>111</v>
      </c>
      <c r="D74" s="58">
        <v>537364</v>
      </c>
      <c r="E74" s="58">
        <v>524582.31</v>
      </c>
      <c r="F74" s="44">
        <f t="shared" si="11"/>
        <v>524582.31</v>
      </c>
      <c r="G74" s="44">
        <v>0</v>
      </c>
      <c r="H74" s="44">
        <v>0</v>
      </c>
      <c r="I74" s="44">
        <v>0</v>
      </c>
      <c r="J74" s="44">
        <v>0</v>
      </c>
      <c r="K74" s="87">
        <v>0</v>
      </c>
      <c r="L74" s="102">
        <f t="shared" si="0"/>
        <v>0.9762140932403363</v>
      </c>
    </row>
    <row r="75" spans="1:12" ht="14.25">
      <c r="A75" s="33"/>
      <c r="B75" s="57">
        <v>85215</v>
      </c>
      <c r="C75" s="57" t="s">
        <v>18</v>
      </c>
      <c r="D75" s="58">
        <v>240000</v>
      </c>
      <c r="E75" s="58">
        <v>148052.46</v>
      </c>
      <c r="F75" s="44">
        <f t="shared" si="11"/>
        <v>148052.46</v>
      </c>
      <c r="G75" s="44">
        <v>0</v>
      </c>
      <c r="H75" s="44">
        <v>0</v>
      </c>
      <c r="I75" s="44">
        <v>0</v>
      </c>
      <c r="J75" s="44">
        <v>0</v>
      </c>
      <c r="K75" s="87">
        <v>0</v>
      </c>
      <c r="L75" s="102">
        <f t="shared" si="0"/>
        <v>0.6168852499999999</v>
      </c>
    </row>
    <row r="76" spans="1:12" ht="14.25">
      <c r="A76" s="33"/>
      <c r="B76" s="57">
        <v>85219</v>
      </c>
      <c r="C76" s="57" t="s">
        <v>85</v>
      </c>
      <c r="D76" s="58">
        <v>473125</v>
      </c>
      <c r="E76" s="58">
        <v>433989.92</v>
      </c>
      <c r="F76" s="44">
        <f t="shared" si="11"/>
        <v>430221.31</v>
      </c>
      <c r="G76" s="58">
        <v>299890.71</v>
      </c>
      <c r="H76" s="58">
        <v>54815.91</v>
      </c>
      <c r="I76" s="58">
        <v>0</v>
      </c>
      <c r="J76" s="60">
        <v>0</v>
      </c>
      <c r="K76" s="87">
        <v>3768.61</v>
      </c>
      <c r="L76" s="102">
        <f t="shared" si="0"/>
        <v>0.9172838467635402</v>
      </c>
    </row>
    <row r="77" spans="1:12" ht="28.5">
      <c r="A77" s="33"/>
      <c r="B77" s="57">
        <v>85228</v>
      </c>
      <c r="C77" s="59" t="s">
        <v>86</v>
      </c>
      <c r="D77" s="58">
        <v>106843</v>
      </c>
      <c r="E77" s="58">
        <v>90123.36</v>
      </c>
      <c r="F77" s="44">
        <f t="shared" si="11"/>
        <v>90123.36</v>
      </c>
      <c r="G77" s="58">
        <v>21218.52</v>
      </c>
      <c r="H77" s="58">
        <v>2608.11</v>
      </c>
      <c r="I77" s="44">
        <v>0</v>
      </c>
      <c r="J77" s="44">
        <v>0</v>
      </c>
      <c r="K77" s="87">
        <v>0</v>
      </c>
      <c r="L77" s="102">
        <f t="shared" si="0"/>
        <v>0.8435120691107513</v>
      </c>
    </row>
    <row r="78" spans="1:12" ht="14.25">
      <c r="A78" s="27"/>
      <c r="B78" s="57">
        <v>85295</v>
      </c>
      <c r="C78" s="57" t="s">
        <v>68</v>
      </c>
      <c r="D78" s="58">
        <v>137050</v>
      </c>
      <c r="E78" s="58">
        <v>132587.3</v>
      </c>
      <c r="F78" s="44">
        <f t="shared" si="11"/>
        <v>132587.3</v>
      </c>
      <c r="G78" s="44">
        <v>0</v>
      </c>
      <c r="H78" s="44">
        <v>0</v>
      </c>
      <c r="I78" s="44">
        <v>15000</v>
      </c>
      <c r="J78" s="44">
        <v>0</v>
      </c>
      <c r="K78" s="87">
        <v>0</v>
      </c>
      <c r="L78" s="102">
        <f aca="true" t="shared" si="12" ref="L78:L101">E78/D78</f>
        <v>0.9674374315943086</v>
      </c>
    </row>
    <row r="79" spans="1:12" ht="30.75" thickBot="1">
      <c r="A79" s="77">
        <v>853</v>
      </c>
      <c r="B79" s="63"/>
      <c r="C79" s="78" t="s">
        <v>113</v>
      </c>
      <c r="D79" s="64">
        <f>D80</f>
        <v>197472</v>
      </c>
      <c r="E79" s="64">
        <f aca="true" t="shared" si="13" ref="E79:K79">E80</f>
        <v>191880</v>
      </c>
      <c r="F79" s="64">
        <f t="shared" si="13"/>
        <v>191880</v>
      </c>
      <c r="G79" s="64">
        <f t="shared" si="13"/>
        <v>128986.8</v>
      </c>
      <c r="H79" s="64">
        <f t="shared" si="13"/>
        <v>22329.5</v>
      </c>
      <c r="I79" s="64">
        <f t="shared" si="13"/>
        <v>0</v>
      </c>
      <c r="J79" s="64">
        <f t="shared" si="13"/>
        <v>0</v>
      </c>
      <c r="K79" s="65">
        <f t="shared" si="13"/>
        <v>0</v>
      </c>
      <c r="L79" s="95">
        <f t="shared" si="12"/>
        <v>0.9716820612542537</v>
      </c>
    </row>
    <row r="80" spans="1:12" ht="14.25">
      <c r="A80" s="33"/>
      <c r="B80" s="22">
        <v>85395</v>
      </c>
      <c r="C80" s="22" t="s">
        <v>9</v>
      </c>
      <c r="D80" s="42">
        <v>197472</v>
      </c>
      <c r="E80" s="43">
        <v>191880</v>
      </c>
      <c r="F80" s="44">
        <f>E80-K80</f>
        <v>191880</v>
      </c>
      <c r="G80" s="42">
        <v>128986.8</v>
      </c>
      <c r="H80" s="42">
        <v>22329.5</v>
      </c>
      <c r="I80" s="44">
        <v>0</v>
      </c>
      <c r="J80" s="44">
        <v>0</v>
      </c>
      <c r="K80" s="43">
        <v>0</v>
      </c>
      <c r="L80" s="97">
        <f t="shared" si="12"/>
        <v>0.9716820612542537</v>
      </c>
    </row>
    <row r="81" spans="1:12" ht="15.75" thickBot="1">
      <c r="A81" s="32">
        <v>854</v>
      </c>
      <c r="B81" s="63"/>
      <c r="C81" s="63" t="s">
        <v>32</v>
      </c>
      <c r="D81" s="64">
        <f aca="true" t="shared" si="14" ref="D81:I81">SUM(D82:D84)</f>
        <v>300846</v>
      </c>
      <c r="E81" s="64">
        <f t="shared" si="14"/>
        <v>251340.58000000002</v>
      </c>
      <c r="F81" s="65">
        <f t="shared" si="14"/>
        <v>251340.58000000002</v>
      </c>
      <c r="G81" s="64">
        <f t="shared" si="14"/>
        <v>102124.24</v>
      </c>
      <c r="H81" s="64">
        <f t="shared" si="14"/>
        <v>19215.51</v>
      </c>
      <c r="I81" s="64">
        <f t="shared" si="14"/>
        <v>0</v>
      </c>
      <c r="J81" s="66">
        <v>0</v>
      </c>
      <c r="K81" s="65">
        <f>SUM(K82:K84)</f>
        <v>0</v>
      </c>
      <c r="L81" s="95">
        <f t="shared" si="12"/>
        <v>0.8354459756819104</v>
      </c>
    </row>
    <row r="82" spans="1:12" ht="15" thickBot="1">
      <c r="A82" s="33"/>
      <c r="B82" s="23">
        <v>85401</v>
      </c>
      <c r="C82" s="23" t="s">
        <v>48</v>
      </c>
      <c r="D82" s="44">
        <v>169849</v>
      </c>
      <c r="E82" s="44">
        <v>168525.85</v>
      </c>
      <c r="F82" s="44">
        <f>E82-K82</f>
        <v>168525.85</v>
      </c>
      <c r="G82" s="44">
        <v>102124.24</v>
      </c>
      <c r="H82" s="44">
        <v>19215.51</v>
      </c>
      <c r="I82" s="44">
        <v>0</v>
      </c>
      <c r="J82" s="54">
        <v>0</v>
      </c>
      <c r="K82" s="82">
        <v>0</v>
      </c>
      <c r="L82" s="96">
        <f t="shared" si="12"/>
        <v>0.9922098452154561</v>
      </c>
    </row>
    <row r="83" spans="1:12" ht="15" thickBot="1">
      <c r="A83" s="33"/>
      <c r="B83" s="57">
        <v>85415</v>
      </c>
      <c r="C83" s="57" t="s">
        <v>65</v>
      </c>
      <c r="D83" s="58">
        <v>130126</v>
      </c>
      <c r="E83" s="58">
        <v>81943.73</v>
      </c>
      <c r="F83" s="44">
        <f>E83-K83</f>
        <v>81943.73</v>
      </c>
      <c r="G83" s="58">
        <v>0</v>
      </c>
      <c r="H83" s="58">
        <v>0</v>
      </c>
      <c r="I83" s="58">
        <v>0</v>
      </c>
      <c r="J83" s="58">
        <v>0</v>
      </c>
      <c r="K83" s="87">
        <v>0</v>
      </c>
      <c r="L83" s="96">
        <f t="shared" si="12"/>
        <v>0.6297260347663034</v>
      </c>
    </row>
    <row r="84" spans="1:12" ht="15" thickBot="1">
      <c r="A84" s="27"/>
      <c r="B84" s="57">
        <v>85495</v>
      </c>
      <c r="C84" s="57" t="s">
        <v>9</v>
      </c>
      <c r="D84" s="58">
        <v>871</v>
      </c>
      <c r="E84" s="58">
        <v>871</v>
      </c>
      <c r="F84" s="44">
        <f>E84-K84</f>
        <v>871</v>
      </c>
      <c r="G84" s="58">
        <v>0</v>
      </c>
      <c r="H84" s="58">
        <v>0</v>
      </c>
      <c r="I84" s="58">
        <v>0</v>
      </c>
      <c r="J84" s="58">
        <v>0</v>
      </c>
      <c r="K84" s="87">
        <v>0</v>
      </c>
      <c r="L84" s="96">
        <f t="shared" si="12"/>
        <v>1</v>
      </c>
    </row>
    <row r="85" spans="1:12" ht="30.75" thickBot="1">
      <c r="A85" s="77">
        <v>900</v>
      </c>
      <c r="B85" s="63"/>
      <c r="C85" s="78" t="s">
        <v>115</v>
      </c>
      <c r="D85" s="45">
        <f>SUM(D86:D92)</f>
        <v>1441500</v>
      </c>
      <c r="E85" s="45">
        <f>SUM(E86:E92)</f>
        <v>1264981.53</v>
      </c>
      <c r="F85" s="46">
        <f aca="true" t="shared" si="15" ref="F85:K85">SUM(F86:F92)</f>
        <v>685783.39</v>
      </c>
      <c r="G85" s="46">
        <f t="shared" si="15"/>
        <v>0</v>
      </c>
      <c r="H85" s="46">
        <f t="shared" si="15"/>
        <v>1420.35</v>
      </c>
      <c r="I85" s="46">
        <f t="shared" si="15"/>
        <v>0</v>
      </c>
      <c r="J85" s="46">
        <f t="shared" si="15"/>
        <v>0</v>
      </c>
      <c r="K85" s="46">
        <f t="shared" si="15"/>
        <v>579198.14</v>
      </c>
      <c r="L85" s="95">
        <f t="shared" si="12"/>
        <v>0.8775452861602497</v>
      </c>
    </row>
    <row r="86" spans="1:12" ht="14.25">
      <c r="A86" s="33"/>
      <c r="B86" s="23">
        <v>90001</v>
      </c>
      <c r="C86" s="23" t="s">
        <v>44</v>
      </c>
      <c r="D86" s="44">
        <v>9500</v>
      </c>
      <c r="E86" s="44">
        <v>8973.6</v>
      </c>
      <c r="F86" s="44">
        <f aca="true" t="shared" si="16" ref="F86:F92">E86-K86</f>
        <v>8973.6</v>
      </c>
      <c r="G86" s="44">
        <v>0</v>
      </c>
      <c r="H86" s="44">
        <v>0</v>
      </c>
      <c r="I86" s="44">
        <v>0</v>
      </c>
      <c r="J86" s="44">
        <v>0</v>
      </c>
      <c r="K86" s="82">
        <v>0</v>
      </c>
      <c r="L86" s="98">
        <f t="shared" si="12"/>
        <v>0.9445894736842105</v>
      </c>
    </row>
    <row r="87" spans="1:12" ht="14.25">
      <c r="A87" s="33"/>
      <c r="B87" s="57">
        <v>90003</v>
      </c>
      <c r="C87" s="57" t="s">
        <v>45</v>
      </c>
      <c r="D87" s="58">
        <v>113500</v>
      </c>
      <c r="E87" s="58">
        <v>48512.39</v>
      </c>
      <c r="F87" s="44">
        <f t="shared" si="16"/>
        <v>48512.39</v>
      </c>
      <c r="G87" s="58">
        <v>0</v>
      </c>
      <c r="H87" s="58">
        <v>0</v>
      </c>
      <c r="I87" s="58">
        <v>0</v>
      </c>
      <c r="J87" s="58">
        <v>0</v>
      </c>
      <c r="K87" s="87">
        <v>0</v>
      </c>
      <c r="L87" s="102">
        <f t="shared" si="12"/>
        <v>0.4274219383259912</v>
      </c>
    </row>
    <row r="88" spans="1:12" ht="28.5">
      <c r="A88" s="33"/>
      <c r="B88" s="57">
        <v>90004</v>
      </c>
      <c r="C88" s="59" t="s">
        <v>46</v>
      </c>
      <c r="D88" s="58">
        <v>200500</v>
      </c>
      <c r="E88" s="58">
        <v>166221.16</v>
      </c>
      <c r="F88" s="44">
        <f t="shared" si="16"/>
        <v>166221.16</v>
      </c>
      <c r="G88" s="58">
        <v>0</v>
      </c>
      <c r="H88" s="58">
        <v>0</v>
      </c>
      <c r="I88" s="58">
        <v>0</v>
      </c>
      <c r="J88" s="58">
        <v>0</v>
      </c>
      <c r="K88" s="87">
        <v>0</v>
      </c>
      <c r="L88" s="102">
        <f t="shared" si="12"/>
        <v>0.829033216957606</v>
      </c>
    </row>
    <row r="89" spans="1:12" ht="28.5">
      <c r="A89" s="33"/>
      <c r="B89" s="57">
        <v>90005</v>
      </c>
      <c r="C89" s="59" t="s">
        <v>101</v>
      </c>
      <c r="D89" s="58">
        <v>50000</v>
      </c>
      <c r="E89" s="58">
        <v>0</v>
      </c>
      <c r="F89" s="44">
        <f t="shared" si="16"/>
        <v>0</v>
      </c>
      <c r="G89" s="58">
        <v>0</v>
      </c>
      <c r="H89" s="58">
        <v>0</v>
      </c>
      <c r="I89" s="58">
        <v>0</v>
      </c>
      <c r="J89" s="58">
        <v>0</v>
      </c>
      <c r="K89" s="87">
        <v>0</v>
      </c>
      <c r="L89" s="102">
        <f t="shared" si="12"/>
        <v>0</v>
      </c>
    </row>
    <row r="90" spans="1:12" ht="14.25">
      <c r="A90" s="33"/>
      <c r="B90" s="57">
        <v>90013</v>
      </c>
      <c r="C90" s="57" t="s">
        <v>91</v>
      </c>
      <c r="D90" s="58">
        <v>50000</v>
      </c>
      <c r="E90" s="58">
        <v>50000</v>
      </c>
      <c r="F90" s="44">
        <f t="shared" si="16"/>
        <v>0</v>
      </c>
      <c r="G90" s="58">
        <v>0</v>
      </c>
      <c r="H90" s="58">
        <v>0</v>
      </c>
      <c r="I90" s="58">
        <v>0</v>
      </c>
      <c r="J90" s="60">
        <v>0</v>
      </c>
      <c r="K90" s="87">
        <v>50000</v>
      </c>
      <c r="L90" s="102">
        <f t="shared" si="12"/>
        <v>1</v>
      </c>
    </row>
    <row r="91" spans="1:12" ht="14.25">
      <c r="A91" s="33"/>
      <c r="B91" s="57">
        <v>90015</v>
      </c>
      <c r="C91" s="57" t="s">
        <v>47</v>
      </c>
      <c r="D91" s="58">
        <v>1002000</v>
      </c>
      <c r="E91" s="58">
        <v>975524.38</v>
      </c>
      <c r="F91" s="44">
        <f t="shared" si="16"/>
        <v>446326.24</v>
      </c>
      <c r="G91" s="58">
        <v>0</v>
      </c>
      <c r="H91" s="58">
        <v>1420.35</v>
      </c>
      <c r="I91" s="58">
        <v>0</v>
      </c>
      <c r="J91" s="58">
        <v>0</v>
      </c>
      <c r="K91" s="87">
        <v>529198.14</v>
      </c>
      <c r="L91" s="102">
        <f t="shared" si="12"/>
        <v>0.9735772255489022</v>
      </c>
    </row>
    <row r="92" spans="1:12" ht="14.25">
      <c r="A92" s="27"/>
      <c r="B92" s="57">
        <v>90095</v>
      </c>
      <c r="C92" s="57" t="s">
        <v>9</v>
      </c>
      <c r="D92" s="58">
        <v>16000</v>
      </c>
      <c r="E92" s="58">
        <v>15750</v>
      </c>
      <c r="F92" s="44">
        <f t="shared" si="16"/>
        <v>15750</v>
      </c>
      <c r="G92" s="58">
        <v>0</v>
      </c>
      <c r="H92" s="58">
        <v>0</v>
      </c>
      <c r="I92" s="58">
        <v>0</v>
      </c>
      <c r="J92" s="58">
        <v>0</v>
      </c>
      <c r="K92" s="87">
        <v>0</v>
      </c>
      <c r="L92" s="102">
        <f t="shared" si="12"/>
        <v>0.984375</v>
      </c>
    </row>
    <row r="93" spans="1:12" ht="30.75" thickBot="1">
      <c r="A93" s="77">
        <v>921</v>
      </c>
      <c r="B93" s="63"/>
      <c r="C93" s="78" t="s">
        <v>116</v>
      </c>
      <c r="D93" s="45">
        <f aca="true" t="shared" si="17" ref="D93:K93">SUM(D94:D97)</f>
        <v>1065690</v>
      </c>
      <c r="E93" s="45">
        <f t="shared" si="17"/>
        <v>884076.8099999999</v>
      </c>
      <c r="F93" s="46">
        <f t="shared" si="17"/>
        <v>259191.32999999996</v>
      </c>
      <c r="G93" s="45">
        <f t="shared" si="17"/>
        <v>38688</v>
      </c>
      <c r="H93" s="45">
        <f t="shared" si="17"/>
        <v>3737.21</v>
      </c>
      <c r="I93" s="45">
        <f t="shared" si="17"/>
        <v>152000</v>
      </c>
      <c r="J93" s="45">
        <f t="shared" si="17"/>
        <v>0</v>
      </c>
      <c r="K93" s="46">
        <f t="shared" si="17"/>
        <v>624885.48</v>
      </c>
      <c r="L93" s="95">
        <f t="shared" si="12"/>
        <v>0.8295815950229428</v>
      </c>
    </row>
    <row r="94" spans="1:12" ht="14.25">
      <c r="A94" s="33"/>
      <c r="B94" s="23">
        <v>92109</v>
      </c>
      <c r="C94" s="23" t="s">
        <v>87</v>
      </c>
      <c r="D94" s="44">
        <v>837000</v>
      </c>
      <c r="E94" s="44">
        <v>671323.82</v>
      </c>
      <c r="F94" s="44">
        <f>E94-K94</f>
        <v>65529.81999999995</v>
      </c>
      <c r="G94" s="44">
        <v>25438</v>
      </c>
      <c r="H94" s="44">
        <v>3737.21</v>
      </c>
      <c r="I94" s="44">
        <v>0</v>
      </c>
      <c r="J94" s="54">
        <v>0</v>
      </c>
      <c r="K94" s="82">
        <v>605794</v>
      </c>
      <c r="L94" s="98">
        <f t="shared" si="12"/>
        <v>0.8020595221027479</v>
      </c>
    </row>
    <row r="95" spans="1:12" ht="14.25">
      <c r="A95" s="33"/>
      <c r="B95" s="57">
        <v>92116</v>
      </c>
      <c r="C95" s="57" t="s">
        <v>14</v>
      </c>
      <c r="D95" s="58">
        <v>132000</v>
      </c>
      <c r="E95" s="58">
        <v>131091.48</v>
      </c>
      <c r="F95" s="44">
        <f>E95-K95</f>
        <v>112000.00000000001</v>
      </c>
      <c r="G95" s="58">
        <v>0</v>
      </c>
      <c r="H95" s="58">
        <v>0</v>
      </c>
      <c r="I95" s="58">
        <v>112000</v>
      </c>
      <c r="J95" s="60">
        <v>0</v>
      </c>
      <c r="K95" s="87">
        <v>19091.48</v>
      </c>
      <c r="L95" s="102">
        <f t="shared" si="12"/>
        <v>0.9931172727272728</v>
      </c>
    </row>
    <row r="96" spans="1:12" ht="28.5">
      <c r="A96" s="33"/>
      <c r="B96" s="57">
        <v>92120</v>
      </c>
      <c r="C96" s="59" t="s">
        <v>70</v>
      </c>
      <c r="D96" s="58">
        <v>55470</v>
      </c>
      <c r="E96" s="58">
        <v>40466.66</v>
      </c>
      <c r="F96" s="44">
        <f>E96-K96</f>
        <v>40466.66</v>
      </c>
      <c r="G96" s="58">
        <v>0</v>
      </c>
      <c r="H96" s="58">
        <v>0</v>
      </c>
      <c r="I96" s="58">
        <v>40000</v>
      </c>
      <c r="J96" s="60">
        <v>0</v>
      </c>
      <c r="K96" s="87">
        <v>0</v>
      </c>
      <c r="L96" s="102">
        <f t="shared" si="12"/>
        <v>0.7295233459527674</v>
      </c>
    </row>
    <row r="97" spans="1:12" ht="14.25">
      <c r="A97" s="27"/>
      <c r="B97" s="57">
        <v>92195</v>
      </c>
      <c r="C97" s="57" t="s">
        <v>11</v>
      </c>
      <c r="D97" s="58">
        <v>41220</v>
      </c>
      <c r="E97" s="58">
        <v>41194.85</v>
      </c>
      <c r="F97" s="44">
        <f>E97-K97</f>
        <v>41194.85</v>
      </c>
      <c r="G97" s="58">
        <v>13250</v>
      </c>
      <c r="H97" s="58">
        <v>0</v>
      </c>
      <c r="I97" s="58">
        <v>0</v>
      </c>
      <c r="J97" s="58">
        <v>0</v>
      </c>
      <c r="K97" s="87">
        <v>0</v>
      </c>
      <c r="L97" s="102">
        <f t="shared" si="12"/>
        <v>0.999389859291606</v>
      </c>
    </row>
    <row r="98" spans="1:12" ht="15.75" thickBot="1">
      <c r="A98" s="32">
        <v>926</v>
      </c>
      <c r="B98" s="63"/>
      <c r="C98" s="63" t="s">
        <v>19</v>
      </c>
      <c r="D98" s="64">
        <f>SUM(D99:D100)</f>
        <v>558230</v>
      </c>
      <c r="E98" s="64">
        <f>SUM(E99:E100)</f>
        <v>478570.58</v>
      </c>
      <c r="F98" s="65">
        <f>SUM(F99:F100)</f>
        <v>400738</v>
      </c>
      <c r="G98" s="64">
        <f>SUM(G99:G100)</f>
        <v>44761</v>
      </c>
      <c r="H98" s="64">
        <f>SUM(H99:H100)</f>
        <v>4445.28</v>
      </c>
      <c r="I98" s="64">
        <f>I99</f>
        <v>199800</v>
      </c>
      <c r="J98" s="66">
        <v>0</v>
      </c>
      <c r="K98" s="65">
        <f>SUM(K99:K100)</f>
        <v>77832.58</v>
      </c>
      <c r="L98" s="95">
        <f t="shared" si="12"/>
        <v>0.8573000017913763</v>
      </c>
    </row>
    <row r="99" spans="1:12" ht="29.25">
      <c r="A99" s="25"/>
      <c r="B99" s="23">
        <v>92605</v>
      </c>
      <c r="C99" s="68" t="s">
        <v>66</v>
      </c>
      <c r="D99" s="44">
        <v>215000</v>
      </c>
      <c r="E99" s="44">
        <v>199800</v>
      </c>
      <c r="F99" s="44">
        <f>E99-K99</f>
        <v>199800</v>
      </c>
      <c r="G99" s="44">
        <v>0</v>
      </c>
      <c r="H99" s="44">
        <v>0</v>
      </c>
      <c r="I99" s="44">
        <v>199800</v>
      </c>
      <c r="J99" s="54">
        <v>0</v>
      </c>
      <c r="K99" s="82">
        <v>0</v>
      </c>
      <c r="L99" s="97">
        <f t="shared" si="12"/>
        <v>0.9293023255813954</v>
      </c>
    </row>
    <row r="100" spans="1:12" ht="15" thickBot="1">
      <c r="A100" s="33"/>
      <c r="B100" s="69">
        <v>92695</v>
      </c>
      <c r="C100" s="69" t="s">
        <v>9</v>
      </c>
      <c r="D100" s="70">
        <v>343230</v>
      </c>
      <c r="E100" s="70">
        <v>278770.58</v>
      </c>
      <c r="F100" s="44">
        <f>E100-K100</f>
        <v>200938</v>
      </c>
      <c r="G100" s="70">
        <v>44761</v>
      </c>
      <c r="H100" s="70">
        <v>4445.28</v>
      </c>
      <c r="I100" s="70"/>
      <c r="J100" s="71"/>
      <c r="K100" s="90">
        <v>77832.58</v>
      </c>
      <c r="L100" s="96">
        <f t="shared" si="12"/>
        <v>0.8121975934504561</v>
      </c>
    </row>
    <row r="101" spans="1:12" ht="15.75" thickBot="1">
      <c r="A101" s="39" t="s">
        <v>22</v>
      </c>
      <c r="B101" s="24" t="s">
        <v>22</v>
      </c>
      <c r="C101" s="24" t="s">
        <v>23</v>
      </c>
      <c r="D101" s="45">
        <f>D12+D17+D19+D24+D26+D29+D33+D41+D45+D52+D54+D56+D65+D70+D79+D81+D85+D93+D98</f>
        <v>28617096.67</v>
      </c>
      <c r="E101" s="45">
        <f aca="true" t="shared" si="18" ref="E101:J101">E12+E17+E19+E24+E26+E29+E33+E41+E45+E52+E54+E56+E65+E70+E79+E81+E85+E93+E98</f>
        <v>25412536.359999996</v>
      </c>
      <c r="F101" s="45">
        <f t="shared" si="18"/>
        <v>19370510.159999996</v>
      </c>
      <c r="G101" s="45">
        <f t="shared" si="18"/>
        <v>7430135.429999999</v>
      </c>
      <c r="H101" s="45">
        <f t="shared" si="18"/>
        <v>1342117.33</v>
      </c>
      <c r="I101" s="45">
        <f t="shared" si="18"/>
        <v>1426437.94</v>
      </c>
      <c r="J101" s="45">
        <f t="shared" si="18"/>
        <v>63293.14</v>
      </c>
      <c r="K101" s="46">
        <f>K12+K17+K19+K24+K26+K29+K33+K41+K45+K52+K54+K56+K65+K70+K79+K81+K85+K93+K98</f>
        <v>6042026.200000001</v>
      </c>
      <c r="L101" s="95">
        <f t="shared" si="12"/>
        <v>0.888019377124325</v>
      </c>
    </row>
    <row r="102" ht="12.75">
      <c r="I102" s="1"/>
    </row>
    <row r="103" spans="5:6" ht="12.75">
      <c r="E103" s="79"/>
      <c r="F103" s="79"/>
    </row>
    <row r="105" spans="4:6" ht="12.75">
      <c r="D105" s="17"/>
      <c r="E105" s="79"/>
      <c r="F105" s="79"/>
    </row>
    <row r="106" ht="12.75">
      <c r="F106" s="17"/>
    </row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Skarbnik</cp:lastModifiedBy>
  <cp:lastPrinted>2009-03-19T09:59:04Z</cp:lastPrinted>
  <dcterms:created xsi:type="dcterms:W3CDTF">1997-04-18T23:06:23Z</dcterms:created>
  <dcterms:modified xsi:type="dcterms:W3CDTF">2009-03-19T09:59:59Z</dcterms:modified>
  <cp:category/>
  <cp:version/>
  <cp:contentType/>
  <cp:contentStatus/>
</cp:coreProperties>
</file>