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Załącznik nr 2" sheetId="1" r:id="rId1"/>
  </sheets>
  <definedNames/>
  <calcPr fullCalcOnLoad="1"/>
</workbook>
</file>

<file path=xl/sharedStrings.xml><?xml version="1.0" encoding="utf-8"?>
<sst xmlns="http://schemas.openxmlformats.org/spreadsheetml/2006/main" count="197" uniqueCount="105">
  <si>
    <t>I</t>
  </si>
  <si>
    <t>III</t>
  </si>
  <si>
    <t>Lp.</t>
  </si>
  <si>
    <t>Jednostka organizacyjna odpowiedzialna za realizację lub koordynująca wykonywanie przedsięwzięcia</t>
  </si>
  <si>
    <t>Okres realizacji</t>
  </si>
  <si>
    <t>Suma</t>
  </si>
  <si>
    <t>Nazwa i cel przedsięwzięcia</t>
  </si>
  <si>
    <t>Łączne nakłady finansowe</t>
  </si>
  <si>
    <t>X</t>
  </si>
  <si>
    <t>Budowa gimnazjum na nieruchomośći ZS Przecław</t>
  </si>
  <si>
    <t>Urząd Gminy Kołbaskowo</t>
  </si>
  <si>
    <t>w tym:</t>
  </si>
  <si>
    <t>1.</t>
  </si>
  <si>
    <t>Przebudowa dróg gminnych w m. Kurów</t>
  </si>
  <si>
    <t>Budowa schroniska dla bezdomych zwierząt</t>
  </si>
  <si>
    <t>Przebudowa istniejącej kanalizacji melioracyjnej oraz deszczowej w m.Bedargowo</t>
  </si>
  <si>
    <t>Poprawa jakości wody poprzez likwidację rur azbestowo-cementowych</t>
  </si>
  <si>
    <t>Rozbudowa oczyszczalni ścieków w Przecławiu</t>
  </si>
  <si>
    <t>Budowa świetlicy wiejskiej w Barnisławiu</t>
  </si>
  <si>
    <t>Budowa świetlicy wiejskiej w Stobnie</t>
  </si>
  <si>
    <t>Budowa świetlicy wiejskiej w Siadle-Górnym</t>
  </si>
  <si>
    <t>Budowa świetlicy wiejskiej w Moczyłach</t>
  </si>
  <si>
    <t>Budowa świetlicy wiejskiej w Kamieńcu</t>
  </si>
  <si>
    <t xml:space="preserve">Przebudowa budynku na świetlicę wiejską w Kurowie na dz.47/37 </t>
  </si>
  <si>
    <t>Budowa skateparku w Przecławiu</t>
  </si>
  <si>
    <t>Budowa gimnazjum na nieruchomośći ZS Przecław                                                                                                                                                                       a) Budowa pawilonu żywieniowego</t>
  </si>
  <si>
    <t>2010-2012</t>
  </si>
  <si>
    <t>Termomodernizacja  budynku  Szkoły Podstawowej w Będargowie</t>
  </si>
  <si>
    <t>Modernizacja dróg w obszarach zabudowanych</t>
  </si>
  <si>
    <t>Budowa wodociągu Warnik-Bobolin</t>
  </si>
  <si>
    <t>2011-2014</t>
  </si>
  <si>
    <t>2004-2012</t>
  </si>
  <si>
    <t>2.</t>
  </si>
  <si>
    <t>3.</t>
  </si>
  <si>
    <t>4.</t>
  </si>
  <si>
    <t>7.</t>
  </si>
  <si>
    <t>8.</t>
  </si>
  <si>
    <t>9.</t>
  </si>
  <si>
    <t>10.</t>
  </si>
  <si>
    <t>12.</t>
  </si>
  <si>
    <t>18.</t>
  </si>
  <si>
    <t>Limity wydatków</t>
  </si>
  <si>
    <t>Limit zobowiązań</t>
  </si>
  <si>
    <t>Przebudowa drogi gminnej z przebudową  sieci wodociągowej z przyłączami w Siadle-Dolnym</t>
  </si>
  <si>
    <t>21.</t>
  </si>
  <si>
    <t>23.</t>
  </si>
  <si>
    <t>Przebudowa drogi gminnej z kanalizacją deszczową w m.Barnisław</t>
  </si>
  <si>
    <t>16.</t>
  </si>
  <si>
    <t>20.</t>
  </si>
  <si>
    <t>2012-2013</t>
  </si>
  <si>
    <t>2011-2012</t>
  </si>
  <si>
    <t>2011-2015</t>
  </si>
  <si>
    <t>x</t>
  </si>
  <si>
    <t>Budowa sieci kanalizacji deszczowej w m.Przecław</t>
  </si>
  <si>
    <t>Umowy, o których mowa w art. 226, ust. 4 pkt 2 ufp</t>
  </si>
  <si>
    <t>II</t>
  </si>
  <si>
    <t xml:space="preserve">Suma </t>
  </si>
  <si>
    <t>Łącznie ( I + II + III)</t>
  </si>
  <si>
    <t>2008-2013</t>
  </si>
  <si>
    <t>wydatki bieżące</t>
  </si>
  <si>
    <t xml:space="preserve">wydatki majątkowe </t>
  </si>
  <si>
    <r>
      <t xml:space="preserve">Program POKL/ Wyrównanie szans edukacyjnych uczniów z grup o utrudnionym dostępie do edukacji oraz zmniejszenie różnic w jakości  usług edukacyjnych    </t>
    </r>
    <r>
      <rPr>
        <i/>
        <sz val="10"/>
        <rFont val="Arial CE"/>
        <family val="0"/>
      </rPr>
      <t>Dodatkowe zajęcia edukacyjne dla uczniów szkół w Gminie Kołbaskowo</t>
    </r>
  </si>
  <si>
    <r>
      <t xml:space="preserve">Program POKL / Wyrównanie szans edukacyjnych uczniów z grup o utrudnionym dostępie do edukacji oraz zmniejszenie różnic w jakości  usług edukacyjnych    </t>
    </r>
    <r>
      <rPr>
        <i/>
        <sz val="10"/>
        <rFont val="Arial CE"/>
        <family val="0"/>
      </rPr>
      <t>Dodatkowe zajęcia edukacyjne dla uczniów szkół w Gminie Kołbaskowo</t>
    </r>
  </si>
  <si>
    <t>I.</t>
  </si>
  <si>
    <t>II.</t>
  </si>
  <si>
    <t xml:space="preserve">     -   wydatki bieżące</t>
  </si>
  <si>
    <t>Łącznie ( I + II )</t>
  </si>
  <si>
    <r>
      <t xml:space="preserve">Przedsięwzięcia, na programy, projekty lub zadania związane z programami realizowanymi z udziałem środków o których mowa w art..5 ust.1 pkt 2 i3        </t>
    </r>
    <r>
      <rPr>
        <i/>
        <sz val="9"/>
        <rFont val="Arial CE"/>
        <family val="0"/>
      </rPr>
      <t xml:space="preserve"> </t>
    </r>
    <r>
      <rPr>
        <b/>
        <sz val="9"/>
        <rFont val="Arial CE"/>
        <family val="0"/>
      </rPr>
      <t xml:space="preserve">                                                                                                  w tym:                   </t>
    </r>
  </si>
  <si>
    <r>
      <t xml:space="preserve">      </t>
    </r>
    <r>
      <rPr>
        <i/>
        <sz val="9"/>
        <rFont val="Arial CE"/>
        <family val="0"/>
      </rPr>
      <t xml:space="preserve">- wydatki majątkowe </t>
    </r>
    <r>
      <rPr>
        <b/>
        <i/>
        <sz val="9"/>
        <rFont val="Arial CE"/>
        <family val="0"/>
      </rPr>
      <t xml:space="preserve">                       </t>
    </r>
  </si>
  <si>
    <r>
      <t xml:space="preserve">Przedsięwzięcia, o których mowa w art. 226, ust. 4 pkt 1 ufp </t>
    </r>
    <r>
      <rPr>
        <sz val="10"/>
        <rFont val="Arial CE"/>
        <family val="0"/>
      </rPr>
      <t>(wydatki bieżące)</t>
    </r>
  </si>
  <si>
    <r>
      <t xml:space="preserve">Przedsięwzięcia, o których mowa w art. 226, ust. 4 pkt 1 ufp </t>
    </r>
    <r>
      <rPr>
        <sz val="10"/>
        <rFont val="Arial CE"/>
        <family val="0"/>
      </rPr>
      <t>(wydatki majątkowe)</t>
    </r>
  </si>
  <si>
    <t>2012-2014</t>
  </si>
  <si>
    <t>umowa 210/2011 dzierżawa pomieszczeń na cele kulturalno-oświatowe Bobolin</t>
  </si>
  <si>
    <t>Przebudowa wraz ze zmianą sposobu użytkowania budynku koszarowego na mieszkania komunalne i socjalne</t>
  </si>
  <si>
    <t>ZPO Kołbaskowo</t>
  </si>
  <si>
    <t>Rewitalizacja zabytkowego parku w Kurowie</t>
  </si>
  <si>
    <t>Budowa oświetlenia ulicznego z lamp solarno-hybrydowych w m. Siadło-Górme, Sisdło-Dolne</t>
  </si>
  <si>
    <t>umowa 63/2011 dzierżawa pomieszczeń na cele kulturalno-oświatowe Kamieniec</t>
  </si>
  <si>
    <t>umowa 1493/M  na monitorowanie zabudowy przy drogowym przejściu granicznym  Rosówek-Rosov</t>
  </si>
  <si>
    <t>umowa nr 151/2011 studium uwarunkowań</t>
  </si>
  <si>
    <t>umowa nr 152/2011 studium uwarunkowań</t>
  </si>
  <si>
    <t>umowa nr 185/2011 studium uwarunkowań</t>
  </si>
  <si>
    <t>2011-2013</t>
  </si>
  <si>
    <t>umowa nr 179/10 plany zagospodarowania przestrzennego Stobno</t>
  </si>
  <si>
    <t>umowa nr 178/10 plany zagospodarowania przestrzennego Kurów</t>
  </si>
  <si>
    <t>umowa nr 1106/2011 plany zagospodarowania przestrzennego Bobolin</t>
  </si>
  <si>
    <t>Umowa z dnia 10.10.2011 dzierżawa pojemników na piasek</t>
  </si>
  <si>
    <t>Umowa obsługa bankowa</t>
  </si>
  <si>
    <t>2010-2013</t>
  </si>
  <si>
    <t>2011-2016</t>
  </si>
  <si>
    <t>umowa 236/2011 prace geodezyjne na potrzeby Gminy</t>
  </si>
  <si>
    <t>Planowane i realizowane przedsięwzięcia  
Gminy Kołbaskowo 
w latach 2012-2016</t>
  </si>
  <si>
    <t>19.</t>
  </si>
  <si>
    <t>22.</t>
  </si>
  <si>
    <t>Budowa przyłącza do placu zabaw w Kamieńcu</t>
  </si>
  <si>
    <t>2011-212</t>
  </si>
  <si>
    <t>5.</t>
  </si>
  <si>
    <t>6.</t>
  </si>
  <si>
    <t>11.</t>
  </si>
  <si>
    <t>13.</t>
  </si>
  <si>
    <t>14.</t>
  </si>
  <si>
    <t>15.</t>
  </si>
  <si>
    <t>17.</t>
  </si>
  <si>
    <t>umowa 181/07 dzierżawa pomieszczeń na cele kulturalno-oświatowe Przecław</t>
  </si>
  <si>
    <t>Załącznik Nr 3
do uchwały Nr XIV/142/2011
Rady Gminy Kołbaskowo
z dnia 30 grudnia 2011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</si>
</sst>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0"/>
    </font>
    <font>
      <b/>
      <sz val="9"/>
      <name val="Arial CE"/>
      <family val="2"/>
    </font>
    <font>
      <i/>
      <sz val="9"/>
      <name val="Arial CE"/>
      <family val="0"/>
    </font>
    <font>
      <i/>
      <sz val="10"/>
      <name val="Arial CE"/>
      <family val="0"/>
    </font>
    <font>
      <b/>
      <i/>
      <sz val="10"/>
      <name val="Arial CE"/>
      <family val="2"/>
    </font>
    <font>
      <b/>
      <i/>
      <sz val="9"/>
      <name val="Arial CE"/>
      <family val="0"/>
    </font>
    <font>
      <sz val="9"/>
      <name val="Arial Unicode M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48" fillId="0" borderId="10" xfId="0" applyFont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2" fillId="0" borderId="18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 wrapText="1"/>
    </xf>
    <xf numFmtId="3" fontId="48" fillId="0" borderId="10" xfId="0" applyNumberFormat="1" applyFont="1" applyBorder="1" applyAlignment="1">
      <alignment wrapText="1"/>
    </xf>
    <xf numFmtId="3" fontId="48" fillId="0" borderId="10" xfId="0" applyNumberFormat="1" applyFont="1" applyBorder="1" applyAlignment="1">
      <alignment vertical="center"/>
    </xf>
    <xf numFmtId="3" fontId="48" fillId="0" borderId="12" xfId="0" applyNumberFormat="1" applyFont="1" applyBorder="1" applyAlignment="1">
      <alignment vertical="center" wrapText="1"/>
    </xf>
    <xf numFmtId="3" fontId="2" fillId="0" borderId="20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/>
    </xf>
    <xf numFmtId="3" fontId="2" fillId="0" borderId="30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left" wrapText="1"/>
    </xf>
    <xf numFmtId="3" fontId="3" fillId="0" borderId="19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2" fillId="0" borderId="34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3" fontId="6" fillId="0" borderId="40" xfId="0" applyNumberFormat="1" applyFont="1" applyBorder="1" applyAlignment="1">
      <alignment horizontal="center" vertical="center"/>
    </xf>
    <xf numFmtId="3" fontId="0" fillId="0" borderId="25" xfId="0" applyNumberFormat="1" applyBorder="1" applyAlignment="1">
      <alignment/>
    </xf>
    <xf numFmtId="0" fontId="1" fillId="0" borderId="4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4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3" fillId="0" borderId="4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3" fillId="0" borderId="48" xfId="0" applyFont="1" applyBorder="1" applyAlignment="1">
      <alignment horizontal="left" vertical="center"/>
    </xf>
    <xf numFmtId="0" fontId="0" fillId="0" borderId="48" xfId="0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F1" sqref="F1:I1"/>
    </sheetView>
  </sheetViews>
  <sheetFormatPr defaultColWidth="9.00390625" defaultRowHeight="12.75"/>
  <cols>
    <col min="1" max="1" width="3.75390625" style="0" customWidth="1"/>
    <col min="2" max="2" width="50.75390625" style="0" customWidth="1"/>
    <col min="3" max="3" width="14.00390625" style="0" customWidth="1"/>
    <col min="4" max="4" width="10.00390625" style="0" customWidth="1"/>
    <col min="5" max="5" width="13.75390625" style="0" customWidth="1"/>
    <col min="6" max="6" width="13.25390625" style="0" customWidth="1"/>
    <col min="7" max="7" width="12.125" style="0" customWidth="1"/>
    <col min="8" max="8" width="11.75390625" style="0" customWidth="1"/>
    <col min="9" max="9" width="11.375" style="0" customWidth="1"/>
    <col min="10" max="10" width="10.875" style="0" customWidth="1"/>
    <col min="11" max="11" width="13.125" style="0" customWidth="1"/>
  </cols>
  <sheetData>
    <row r="1" spans="1:11" ht="47.25" customHeight="1">
      <c r="A1" s="5"/>
      <c r="B1" s="5"/>
      <c r="C1" s="5"/>
      <c r="D1" s="5"/>
      <c r="E1" s="5"/>
      <c r="F1" s="104" t="s">
        <v>104</v>
      </c>
      <c r="G1" s="104"/>
      <c r="H1" s="104"/>
      <c r="I1" s="104"/>
      <c r="J1" s="6"/>
      <c r="K1" s="5"/>
    </row>
    <row r="2" spans="1:11" ht="60" customHeight="1" thickBot="1">
      <c r="A2" s="5"/>
      <c r="B2" s="128" t="s">
        <v>91</v>
      </c>
      <c r="C2" s="128"/>
      <c r="D2" s="128"/>
      <c r="E2" s="129"/>
      <c r="F2" s="129"/>
      <c r="G2" s="128"/>
      <c r="H2" s="5"/>
      <c r="I2" s="5"/>
      <c r="J2" s="5"/>
      <c r="K2" s="5"/>
    </row>
    <row r="3" spans="1:11" s="1" customFormat="1" ht="90" customHeight="1">
      <c r="A3" s="105" t="s">
        <v>2</v>
      </c>
      <c r="B3" s="107" t="s">
        <v>6</v>
      </c>
      <c r="C3" s="99" t="s">
        <v>3</v>
      </c>
      <c r="D3" s="99" t="s">
        <v>4</v>
      </c>
      <c r="E3" s="99" t="s">
        <v>7</v>
      </c>
      <c r="F3" s="101" t="s">
        <v>41</v>
      </c>
      <c r="G3" s="102"/>
      <c r="H3" s="102"/>
      <c r="I3" s="102"/>
      <c r="J3" s="103"/>
      <c r="K3" s="90" t="s">
        <v>42</v>
      </c>
    </row>
    <row r="4" spans="1:12" ht="12.75">
      <c r="A4" s="106"/>
      <c r="B4" s="108"/>
      <c r="C4" s="100"/>
      <c r="D4" s="100"/>
      <c r="E4" s="100"/>
      <c r="F4" s="50">
        <v>2012</v>
      </c>
      <c r="G4" s="50">
        <v>2013</v>
      </c>
      <c r="H4" s="50">
        <v>2014</v>
      </c>
      <c r="I4" s="51">
        <v>2015</v>
      </c>
      <c r="J4" s="52">
        <v>2016</v>
      </c>
      <c r="K4" s="91"/>
      <c r="L4" s="4"/>
    </row>
    <row r="5" spans="1:12" ht="12.7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4"/>
    </row>
    <row r="6" spans="1:12" ht="12.75">
      <c r="A6" s="53" t="s">
        <v>0</v>
      </c>
      <c r="B6" s="54" t="s">
        <v>54</v>
      </c>
      <c r="C6" s="97"/>
      <c r="D6" s="98"/>
      <c r="E6" s="98"/>
      <c r="F6" s="98"/>
      <c r="G6" s="98"/>
      <c r="H6" s="98"/>
      <c r="I6" s="98"/>
      <c r="J6" s="98"/>
      <c r="K6" s="98"/>
      <c r="L6" s="4"/>
    </row>
    <row r="7" spans="1:12" ht="25.5">
      <c r="A7" s="49" t="s">
        <v>12</v>
      </c>
      <c r="B7" s="32" t="s">
        <v>72</v>
      </c>
      <c r="C7" s="17" t="s">
        <v>10</v>
      </c>
      <c r="D7" s="17" t="s">
        <v>71</v>
      </c>
      <c r="E7" s="56">
        <v>54000</v>
      </c>
      <c r="F7" s="12">
        <v>0</v>
      </c>
      <c r="G7" s="12">
        <v>18000</v>
      </c>
      <c r="H7" s="12">
        <v>18000</v>
      </c>
      <c r="I7" s="12">
        <v>18000</v>
      </c>
      <c r="J7" s="8">
        <v>0</v>
      </c>
      <c r="K7" s="10">
        <f aca="true" t="shared" si="0" ref="K7:K19">SUM(F7:J7)</f>
        <v>54000</v>
      </c>
      <c r="L7" s="4"/>
    </row>
    <row r="8" spans="1:12" ht="25.5">
      <c r="A8" s="55"/>
      <c r="B8" s="32" t="s">
        <v>77</v>
      </c>
      <c r="C8" s="17" t="s">
        <v>10</v>
      </c>
      <c r="D8" s="17" t="s">
        <v>50</v>
      </c>
      <c r="E8" s="56">
        <v>44400</v>
      </c>
      <c r="F8" s="12">
        <v>22200</v>
      </c>
      <c r="G8" s="12">
        <v>0</v>
      </c>
      <c r="H8" s="12">
        <v>0</v>
      </c>
      <c r="I8" s="12">
        <v>0</v>
      </c>
      <c r="J8" s="8">
        <v>0</v>
      </c>
      <c r="K8" s="10">
        <f t="shared" si="0"/>
        <v>22200</v>
      </c>
      <c r="L8" s="4"/>
    </row>
    <row r="9" spans="1:12" ht="25.5">
      <c r="A9" s="55"/>
      <c r="B9" s="32" t="s">
        <v>103</v>
      </c>
      <c r="C9" s="17" t="s">
        <v>10</v>
      </c>
      <c r="D9" s="17" t="s">
        <v>50</v>
      </c>
      <c r="E9" s="56">
        <v>16020</v>
      </c>
      <c r="F9" s="12">
        <v>8010</v>
      </c>
      <c r="G9" s="12">
        <v>0</v>
      </c>
      <c r="H9" s="12">
        <v>0</v>
      </c>
      <c r="I9" s="12">
        <v>0</v>
      </c>
      <c r="J9" s="8">
        <v>0</v>
      </c>
      <c r="K9" s="10">
        <f t="shared" si="0"/>
        <v>8010</v>
      </c>
      <c r="L9" s="4"/>
    </row>
    <row r="10" spans="1:12" ht="25.5">
      <c r="A10" s="55"/>
      <c r="B10" s="32" t="s">
        <v>78</v>
      </c>
      <c r="C10" s="17" t="s">
        <v>10</v>
      </c>
      <c r="D10" s="17" t="s">
        <v>30</v>
      </c>
      <c r="E10" s="56">
        <v>6642</v>
      </c>
      <c r="F10" s="12">
        <v>2214</v>
      </c>
      <c r="G10" s="12">
        <v>2214</v>
      </c>
      <c r="H10" s="12">
        <v>1476</v>
      </c>
      <c r="I10" s="12">
        <v>0</v>
      </c>
      <c r="J10" s="8">
        <v>0</v>
      </c>
      <c r="K10" s="10">
        <f t="shared" si="0"/>
        <v>5904</v>
      </c>
      <c r="L10" s="4"/>
    </row>
    <row r="11" spans="1:12" ht="24">
      <c r="A11" s="55"/>
      <c r="B11" s="32" t="s">
        <v>79</v>
      </c>
      <c r="C11" s="17" t="s">
        <v>10</v>
      </c>
      <c r="D11" s="17" t="s">
        <v>82</v>
      </c>
      <c r="E11" s="56">
        <v>65190</v>
      </c>
      <c r="F11" s="12">
        <v>39190</v>
      </c>
      <c r="G11" s="12">
        <v>26000</v>
      </c>
      <c r="H11" s="12">
        <v>0</v>
      </c>
      <c r="I11" s="12">
        <v>0</v>
      </c>
      <c r="J11" s="8">
        <v>0</v>
      </c>
      <c r="K11" s="10">
        <f t="shared" si="0"/>
        <v>65190</v>
      </c>
      <c r="L11" s="4"/>
    </row>
    <row r="12" spans="1:12" ht="24">
      <c r="A12" s="55"/>
      <c r="B12" s="32" t="s">
        <v>80</v>
      </c>
      <c r="C12" s="17" t="s">
        <v>10</v>
      </c>
      <c r="D12" s="17" t="s">
        <v>50</v>
      </c>
      <c r="E12" s="56">
        <v>29520</v>
      </c>
      <c r="F12" s="12">
        <v>29520</v>
      </c>
      <c r="G12" s="12">
        <v>0</v>
      </c>
      <c r="H12" s="12">
        <v>0</v>
      </c>
      <c r="I12" s="12">
        <v>0</v>
      </c>
      <c r="J12" s="8">
        <v>0</v>
      </c>
      <c r="K12" s="10">
        <f t="shared" si="0"/>
        <v>29520</v>
      </c>
      <c r="L12" s="4"/>
    </row>
    <row r="13" spans="1:12" ht="24">
      <c r="A13" s="55"/>
      <c r="B13" s="32" t="s">
        <v>81</v>
      </c>
      <c r="C13" s="17" t="s">
        <v>10</v>
      </c>
      <c r="D13" s="17" t="s">
        <v>82</v>
      </c>
      <c r="E13" s="56">
        <v>9000</v>
      </c>
      <c r="F13" s="12">
        <v>4500</v>
      </c>
      <c r="G13" s="12">
        <v>4500</v>
      </c>
      <c r="H13" s="12">
        <v>0</v>
      </c>
      <c r="I13" s="12">
        <v>0</v>
      </c>
      <c r="J13" s="8">
        <v>0</v>
      </c>
      <c r="K13" s="10">
        <f t="shared" si="0"/>
        <v>9000</v>
      </c>
      <c r="L13" s="4"/>
    </row>
    <row r="14" spans="1:12" ht="25.5">
      <c r="A14" s="55"/>
      <c r="B14" s="32" t="s">
        <v>83</v>
      </c>
      <c r="C14" s="17" t="s">
        <v>10</v>
      </c>
      <c r="D14" s="17" t="s">
        <v>26</v>
      </c>
      <c r="E14" s="56">
        <v>63300</v>
      </c>
      <c r="F14" s="12">
        <v>44300</v>
      </c>
      <c r="G14" s="12">
        <v>0</v>
      </c>
      <c r="H14" s="12">
        <v>0</v>
      </c>
      <c r="I14" s="12">
        <v>0</v>
      </c>
      <c r="J14" s="8">
        <v>0</v>
      </c>
      <c r="K14" s="10">
        <f t="shared" si="0"/>
        <v>44300</v>
      </c>
      <c r="L14" s="4"/>
    </row>
    <row r="15" spans="1:12" ht="25.5">
      <c r="A15" s="55"/>
      <c r="B15" s="32" t="s">
        <v>84</v>
      </c>
      <c r="C15" s="17" t="s">
        <v>10</v>
      </c>
      <c r="D15" s="17" t="s">
        <v>26</v>
      </c>
      <c r="E15" s="56">
        <v>49600</v>
      </c>
      <c r="F15" s="12">
        <v>35000</v>
      </c>
      <c r="G15" s="12">
        <v>0</v>
      </c>
      <c r="H15" s="12">
        <v>0</v>
      </c>
      <c r="I15" s="12">
        <v>0</v>
      </c>
      <c r="J15" s="8">
        <v>0</v>
      </c>
      <c r="K15" s="10">
        <f t="shared" si="0"/>
        <v>35000</v>
      </c>
      <c r="L15" s="4"/>
    </row>
    <row r="16" spans="1:12" ht="25.5">
      <c r="A16" s="55"/>
      <c r="B16" s="32" t="s">
        <v>85</v>
      </c>
      <c r="C16" s="17" t="s">
        <v>10</v>
      </c>
      <c r="D16" s="17" t="s">
        <v>50</v>
      </c>
      <c r="E16" s="56">
        <v>121500</v>
      </c>
      <c r="F16" s="12">
        <v>60800</v>
      </c>
      <c r="G16" s="12">
        <v>0</v>
      </c>
      <c r="H16" s="12">
        <v>0</v>
      </c>
      <c r="I16" s="12">
        <v>0</v>
      </c>
      <c r="J16" s="8">
        <v>0</v>
      </c>
      <c r="K16" s="10">
        <f t="shared" si="0"/>
        <v>60800</v>
      </c>
      <c r="L16" s="4"/>
    </row>
    <row r="17" spans="1:12" ht="25.5">
      <c r="A17" s="55"/>
      <c r="B17" s="32" t="s">
        <v>86</v>
      </c>
      <c r="C17" s="17" t="s">
        <v>10</v>
      </c>
      <c r="D17" s="17" t="s">
        <v>50</v>
      </c>
      <c r="E17" s="56">
        <v>4500</v>
      </c>
      <c r="F17" s="12">
        <v>2700</v>
      </c>
      <c r="G17" s="12">
        <v>0</v>
      </c>
      <c r="H17" s="12">
        <v>0</v>
      </c>
      <c r="I17" s="12">
        <v>0</v>
      </c>
      <c r="J17" s="8">
        <v>0</v>
      </c>
      <c r="K17" s="10">
        <f t="shared" si="0"/>
        <v>2700</v>
      </c>
      <c r="L17" s="4"/>
    </row>
    <row r="18" spans="1:12" ht="24">
      <c r="A18" s="55"/>
      <c r="B18" s="32" t="s">
        <v>87</v>
      </c>
      <c r="C18" s="17" t="s">
        <v>10</v>
      </c>
      <c r="D18" s="17" t="s">
        <v>30</v>
      </c>
      <c r="E18" s="56">
        <v>18000</v>
      </c>
      <c r="F18" s="12">
        <v>6000</v>
      </c>
      <c r="G18" s="12">
        <v>6000</v>
      </c>
      <c r="H18" s="12">
        <v>4500</v>
      </c>
      <c r="I18" s="12">
        <v>0</v>
      </c>
      <c r="J18" s="8">
        <v>0</v>
      </c>
      <c r="K18" s="10">
        <f t="shared" si="0"/>
        <v>16500</v>
      </c>
      <c r="L18" s="4"/>
    </row>
    <row r="19" spans="1:12" ht="24">
      <c r="A19" s="55"/>
      <c r="B19" s="32" t="s">
        <v>90</v>
      </c>
      <c r="C19" s="17" t="s">
        <v>10</v>
      </c>
      <c r="D19" s="17" t="s">
        <v>50</v>
      </c>
      <c r="E19" s="56">
        <v>8856</v>
      </c>
      <c r="F19" s="12">
        <v>5658</v>
      </c>
      <c r="G19" s="12">
        <v>0</v>
      </c>
      <c r="H19" s="12">
        <v>0</v>
      </c>
      <c r="I19" s="12">
        <v>0</v>
      </c>
      <c r="J19" s="8">
        <v>0</v>
      </c>
      <c r="K19" s="10">
        <f t="shared" si="0"/>
        <v>5658</v>
      </c>
      <c r="L19" s="4"/>
    </row>
    <row r="20" spans="1:12" ht="12.75">
      <c r="A20" s="55" t="s">
        <v>32</v>
      </c>
      <c r="B20" s="32"/>
      <c r="C20" s="17"/>
      <c r="D20" s="17"/>
      <c r="E20" s="56"/>
      <c r="F20" s="12"/>
      <c r="G20" s="12"/>
      <c r="H20" s="12"/>
      <c r="I20" s="12"/>
      <c r="J20" s="8"/>
      <c r="K20" s="17"/>
      <c r="L20" s="4"/>
    </row>
    <row r="21" spans="1:12" ht="30" customHeight="1" thickBot="1">
      <c r="A21" s="95" t="s">
        <v>56</v>
      </c>
      <c r="B21" s="96"/>
      <c r="C21" s="117" t="s">
        <v>52</v>
      </c>
      <c r="D21" s="118"/>
      <c r="E21" s="57">
        <f aca="true" t="shared" si="1" ref="E21:K21">SUM(E7:E20)</f>
        <v>490528</v>
      </c>
      <c r="F21" s="40">
        <f t="shared" si="1"/>
        <v>260092</v>
      </c>
      <c r="G21" s="40">
        <f t="shared" si="1"/>
        <v>56714</v>
      </c>
      <c r="H21" s="40">
        <f t="shared" si="1"/>
        <v>23976</v>
      </c>
      <c r="I21" s="40">
        <f t="shared" si="1"/>
        <v>18000</v>
      </c>
      <c r="J21" s="37">
        <f t="shared" si="1"/>
        <v>0</v>
      </c>
      <c r="K21" s="36">
        <f t="shared" si="1"/>
        <v>358782</v>
      </c>
      <c r="L21" s="4"/>
    </row>
    <row r="22" spans="1:12" ht="12.75">
      <c r="A22" s="25"/>
      <c r="B22" s="18"/>
      <c r="C22" s="26"/>
      <c r="D22" s="24"/>
      <c r="E22" s="24"/>
      <c r="F22" s="27"/>
      <c r="G22" s="27"/>
      <c r="H22" s="27"/>
      <c r="I22" s="27"/>
      <c r="J22" s="27"/>
      <c r="K22" s="24"/>
      <c r="L22" s="4"/>
    </row>
    <row r="23" spans="1:12" ht="25.5">
      <c r="A23" s="30" t="s">
        <v>55</v>
      </c>
      <c r="B23" s="33" t="s">
        <v>69</v>
      </c>
      <c r="C23" s="122"/>
      <c r="D23" s="98"/>
      <c r="E23" s="98"/>
      <c r="F23" s="98"/>
      <c r="G23" s="98"/>
      <c r="H23" s="98"/>
      <c r="I23" s="98"/>
      <c r="J23" s="98"/>
      <c r="K23" s="98"/>
      <c r="L23" s="4"/>
    </row>
    <row r="24" spans="1:12" ht="69" customHeight="1">
      <c r="A24" s="34" t="s">
        <v>12</v>
      </c>
      <c r="B24" s="32" t="s">
        <v>62</v>
      </c>
      <c r="C24" s="17" t="s">
        <v>10</v>
      </c>
      <c r="D24" s="17" t="s">
        <v>49</v>
      </c>
      <c r="E24" s="56">
        <v>561855</v>
      </c>
      <c r="F24" s="12">
        <v>316568</v>
      </c>
      <c r="G24" s="12">
        <v>245287.44</v>
      </c>
      <c r="H24" s="12">
        <v>0</v>
      </c>
      <c r="I24" s="8">
        <v>0</v>
      </c>
      <c r="J24" s="13">
        <v>0</v>
      </c>
      <c r="K24" s="10">
        <f>SUM(F24:J24)</f>
        <v>561855.44</v>
      </c>
      <c r="L24" s="4"/>
    </row>
    <row r="25" spans="1:12" ht="27" customHeight="1" thickBot="1">
      <c r="A25" s="95" t="s">
        <v>56</v>
      </c>
      <c r="B25" s="96"/>
      <c r="C25" s="117" t="s">
        <v>52</v>
      </c>
      <c r="D25" s="118"/>
      <c r="E25" s="57">
        <f aca="true" t="shared" si="2" ref="E25:K25">SUM(E24)</f>
        <v>561855</v>
      </c>
      <c r="F25" s="40">
        <f t="shared" si="2"/>
        <v>316568</v>
      </c>
      <c r="G25" s="40">
        <f t="shared" si="2"/>
        <v>245287.44</v>
      </c>
      <c r="H25" s="40">
        <f t="shared" si="2"/>
        <v>0</v>
      </c>
      <c r="I25" s="38">
        <f t="shared" si="2"/>
        <v>0</v>
      </c>
      <c r="J25" s="39">
        <f t="shared" si="2"/>
        <v>0</v>
      </c>
      <c r="K25" s="41">
        <f t="shared" si="2"/>
        <v>561855.44</v>
      </c>
      <c r="L25" s="4"/>
    </row>
    <row r="26" spans="1:11" ht="27" customHeight="1">
      <c r="A26" s="28" t="s">
        <v>1</v>
      </c>
      <c r="B26" s="29" t="s">
        <v>70</v>
      </c>
      <c r="C26" s="86"/>
      <c r="D26" s="87"/>
      <c r="E26" s="87"/>
      <c r="F26" s="87"/>
      <c r="G26" s="87"/>
      <c r="H26" s="87"/>
      <c r="I26" s="87"/>
      <c r="J26" s="87"/>
      <c r="K26" s="87"/>
    </row>
    <row r="27" spans="1:11" ht="39.75" customHeight="1">
      <c r="A27" s="58" t="s">
        <v>12</v>
      </c>
      <c r="B27" s="59" t="s">
        <v>15</v>
      </c>
      <c r="C27" s="60" t="s">
        <v>10</v>
      </c>
      <c r="D27" s="10" t="s">
        <v>26</v>
      </c>
      <c r="E27" s="10">
        <v>1588655</v>
      </c>
      <c r="F27" s="10">
        <v>1516919</v>
      </c>
      <c r="G27" s="10">
        <v>0</v>
      </c>
      <c r="H27" s="10">
        <v>0</v>
      </c>
      <c r="I27" s="11">
        <v>0</v>
      </c>
      <c r="J27" s="10">
        <v>0</v>
      </c>
      <c r="K27" s="10">
        <f aca="true" t="shared" si="3" ref="K27:K49">SUM(F27:J27)</f>
        <v>1516919</v>
      </c>
    </row>
    <row r="28" spans="1:11" ht="39.75" customHeight="1">
      <c r="A28" s="58" t="s">
        <v>32</v>
      </c>
      <c r="B28" s="59" t="s">
        <v>16</v>
      </c>
      <c r="C28" s="61" t="s">
        <v>10</v>
      </c>
      <c r="D28" s="10" t="s">
        <v>51</v>
      </c>
      <c r="E28" s="10">
        <v>3900000</v>
      </c>
      <c r="F28" s="10">
        <v>200000</v>
      </c>
      <c r="G28" s="10">
        <v>0</v>
      </c>
      <c r="H28" s="10">
        <v>2500000</v>
      </c>
      <c r="I28" s="11">
        <v>1200000</v>
      </c>
      <c r="J28" s="10">
        <v>0</v>
      </c>
      <c r="K28" s="10">
        <f t="shared" si="3"/>
        <v>3900000</v>
      </c>
    </row>
    <row r="29" spans="1:11" ht="39.75" customHeight="1">
      <c r="A29" s="58" t="s">
        <v>33</v>
      </c>
      <c r="B29" s="59" t="s">
        <v>53</v>
      </c>
      <c r="C29" s="61" t="s">
        <v>10</v>
      </c>
      <c r="D29" s="10" t="s">
        <v>58</v>
      </c>
      <c r="E29" s="10">
        <v>1859780</v>
      </c>
      <c r="F29" s="10">
        <v>308000</v>
      </c>
      <c r="G29" s="10">
        <v>1125000</v>
      </c>
      <c r="H29" s="10">
        <v>0</v>
      </c>
      <c r="I29" s="11">
        <v>0</v>
      </c>
      <c r="J29" s="10">
        <v>0</v>
      </c>
      <c r="K29" s="10">
        <f t="shared" si="3"/>
        <v>1433000</v>
      </c>
    </row>
    <row r="30" spans="1:11" ht="31.5" customHeight="1">
      <c r="A30" s="58" t="s">
        <v>34</v>
      </c>
      <c r="B30" s="59" t="s">
        <v>17</v>
      </c>
      <c r="C30" s="61" t="s">
        <v>10</v>
      </c>
      <c r="D30" s="10" t="s">
        <v>88</v>
      </c>
      <c r="E30" s="10">
        <v>10886005</v>
      </c>
      <c r="F30" s="10">
        <v>5443000</v>
      </c>
      <c r="G30" s="10">
        <v>5443005</v>
      </c>
      <c r="H30" s="10">
        <v>0</v>
      </c>
      <c r="I30" s="11">
        <v>0</v>
      </c>
      <c r="J30" s="10">
        <v>0</v>
      </c>
      <c r="K30" s="10">
        <f t="shared" si="3"/>
        <v>10886005</v>
      </c>
    </row>
    <row r="31" spans="1:11" ht="33" customHeight="1">
      <c r="A31" s="58" t="s">
        <v>96</v>
      </c>
      <c r="B31" s="59" t="s">
        <v>29</v>
      </c>
      <c r="C31" s="61" t="s">
        <v>10</v>
      </c>
      <c r="D31" s="10" t="s">
        <v>89</v>
      </c>
      <c r="E31" s="10">
        <v>1239580</v>
      </c>
      <c r="F31" s="10">
        <v>0</v>
      </c>
      <c r="G31" s="10">
        <v>0</v>
      </c>
      <c r="H31" s="10">
        <v>0</v>
      </c>
      <c r="I31" s="11">
        <v>596000</v>
      </c>
      <c r="J31" s="10">
        <v>596000</v>
      </c>
      <c r="K31" s="10">
        <f t="shared" si="3"/>
        <v>1192000</v>
      </c>
    </row>
    <row r="32" spans="1:11" ht="33.75" customHeight="1">
      <c r="A32" s="58" t="s">
        <v>97</v>
      </c>
      <c r="B32" s="59" t="s">
        <v>13</v>
      </c>
      <c r="C32" s="61" t="s">
        <v>10</v>
      </c>
      <c r="D32" s="12" t="s">
        <v>58</v>
      </c>
      <c r="E32" s="12">
        <v>4277100</v>
      </c>
      <c r="F32" s="12">
        <v>2100000</v>
      </c>
      <c r="G32" s="12">
        <v>2091670</v>
      </c>
      <c r="H32" s="12">
        <v>0</v>
      </c>
      <c r="I32" s="62">
        <v>0</v>
      </c>
      <c r="J32" s="12">
        <v>0</v>
      </c>
      <c r="K32" s="10">
        <f t="shared" si="3"/>
        <v>4191670</v>
      </c>
    </row>
    <row r="33" spans="1:11" ht="39.75" customHeight="1">
      <c r="A33" s="58" t="s">
        <v>35</v>
      </c>
      <c r="B33" s="59" t="s">
        <v>43</v>
      </c>
      <c r="C33" s="61" t="s">
        <v>10</v>
      </c>
      <c r="D33" s="14" t="s">
        <v>58</v>
      </c>
      <c r="E33" s="14">
        <v>2926035</v>
      </c>
      <c r="F33" s="14">
        <v>1500000</v>
      </c>
      <c r="G33" s="12">
        <v>1426035</v>
      </c>
      <c r="H33" s="12">
        <v>0</v>
      </c>
      <c r="I33" s="62">
        <v>0</v>
      </c>
      <c r="J33" s="14">
        <v>0</v>
      </c>
      <c r="K33" s="10">
        <f t="shared" si="3"/>
        <v>2926035</v>
      </c>
    </row>
    <row r="34" spans="1:11" ht="39.75" customHeight="1">
      <c r="A34" s="58" t="s">
        <v>36</v>
      </c>
      <c r="B34" s="63" t="s">
        <v>28</v>
      </c>
      <c r="C34" s="56" t="s">
        <v>10</v>
      </c>
      <c r="D34" s="12" t="s">
        <v>51</v>
      </c>
      <c r="E34" s="12">
        <v>2949337</v>
      </c>
      <c r="F34" s="12">
        <v>0</v>
      </c>
      <c r="G34" s="12">
        <v>1000000</v>
      </c>
      <c r="H34" s="12">
        <v>1000000</v>
      </c>
      <c r="I34" s="62">
        <v>949337</v>
      </c>
      <c r="J34" s="12">
        <v>0</v>
      </c>
      <c r="K34" s="10">
        <f t="shared" si="3"/>
        <v>2949337</v>
      </c>
    </row>
    <row r="35" spans="1:11" ht="27.75" customHeight="1">
      <c r="A35" s="58" t="s">
        <v>37</v>
      </c>
      <c r="B35" s="64" t="s">
        <v>46</v>
      </c>
      <c r="C35" s="61" t="s">
        <v>10</v>
      </c>
      <c r="D35" s="14" t="s">
        <v>26</v>
      </c>
      <c r="E35" s="14">
        <v>59324</v>
      </c>
      <c r="F35" s="14">
        <v>29800</v>
      </c>
      <c r="G35" s="12">
        <v>0</v>
      </c>
      <c r="H35" s="12">
        <v>0</v>
      </c>
      <c r="I35" s="62">
        <v>0</v>
      </c>
      <c r="J35" s="14">
        <v>0</v>
      </c>
      <c r="K35" s="10">
        <f t="shared" si="3"/>
        <v>29800</v>
      </c>
    </row>
    <row r="36" spans="1:11" ht="34.5" customHeight="1">
      <c r="A36" s="58" t="s">
        <v>38</v>
      </c>
      <c r="B36" s="82" t="s">
        <v>73</v>
      </c>
      <c r="C36" s="61" t="s">
        <v>10</v>
      </c>
      <c r="D36" s="12" t="s">
        <v>26</v>
      </c>
      <c r="E36" s="12">
        <v>2806036</v>
      </c>
      <c r="F36" s="12">
        <v>2760000</v>
      </c>
      <c r="G36" s="12">
        <v>0</v>
      </c>
      <c r="H36" s="12">
        <v>0</v>
      </c>
      <c r="I36" s="62">
        <v>0</v>
      </c>
      <c r="J36" s="12">
        <v>0</v>
      </c>
      <c r="K36" s="10">
        <f t="shared" si="3"/>
        <v>2760000</v>
      </c>
    </row>
    <row r="37" spans="1:11" ht="39.75" customHeight="1">
      <c r="A37" s="67" t="s">
        <v>98</v>
      </c>
      <c r="B37" s="66" t="s">
        <v>27</v>
      </c>
      <c r="C37" s="61" t="s">
        <v>74</v>
      </c>
      <c r="D37" s="14" t="s">
        <v>88</v>
      </c>
      <c r="E37" s="14">
        <v>1036133</v>
      </c>
      <c r="F37" s="14">
        <v>38000</v>
      </c>
      <c r="G37" s="14">
        <v>962000</v>
      </c>
      <c r="H37" s="14">
        <v>0</v>
      </c>
      <c r="I37" s="62">
        <v>0</v>
      </c>
      <c r="J37" s="14">
        <v>0</v>
      </c>
      <c r="K37" s="10">
        <f t="shared" si="3"/>
        <v>1000000</v>
      </c>
    </row>
    <row r="38" spans="1:11" ht="39.75" customHeight="1">
      <c r="A38" s="58" t="s">
        <v>39</v>
      </c>
      <c r="B38" s="65" t="s">
        <v>25</v>
      </c>
      <c r="C38" s="61" t="s">
        <v>10</v>
      </c>
      <c r="D38" s="14" t="s">
        <v>31</v>
      </c>
      <c r="E38" s="14">
        <v>9050000</v>
      </c>
      <c r="F38" s="14">
        <v>4287522</v>
      </c>
      <c r="G38" s="14">
        <v>0</v>
      </c>
      <c r="H38" s="14">
        <v>0</v>
      </c>
      <c r="I38" s="62">
        <v>0</v>
      </c>
      <c r="J38" s="14">
        <v>0</v>
      </c>
      <c r="K38" s="10">
        <f t="shared" si="3"/>
        <v>4287522</v>
      </c>
    </row>
    <row r="39" spans="1:11" ht="39.75" customHeight="1">
      <c r="A39" s="58" t="s">
        <v>99</v>
      </c>
      <c r="B39" s="68" t="s">
        <v>75</v>
      </c>
      <c r="C39" s="61" t="s">
        <v>10</v>
      </c>
      <c r="D39" s="14" t="s">
        <v>50</v>
      </c>
      <c r="E39" s="14">
        <v>370000</v>
      </c>
      <c r="F39" s="14">
        <v>354500</v>
      </c>
      <c r="G39" s="14">
        <v>0</v>
      </c>
      <c r="H39" s="14">
        <v>0</v>
      </c>
      <c r="I39" s="69">
        <v>0</v>
      </c>
      <c r="J39" s="14">
        <v>0</v>
      </c>
      <c r="K39" s="10">
        <f>SUM(F39:J39)</f>
        <v>354500</v>
      </c>
    </row>
    <row r="40" spans="1:11" ht="39.75" customHeight="1">
      <c r="A40" s="58" t="s">
        <v>100</v>
      </c>
      <c r="B40" s="68" t="s">
        <v>14</v>
      </c>
      <c r="C40" s="61" t="s">
        <v>10</v>
      </c>
      <c r="D40" s="14" t="s">
        <v>82</v>
      </c>
      <c r="E40" s="14">
        <v>1891202</v>
      </c>
      <c r="F40" s="14">
        <v>1273580</v>
      </c>
      <c r="G40" s="14">
        <v>446589</v>
      </c>
      <c r="H40" s="14">
        <v>0</v>
      </c>
      <c r="I40" s="69">
        <v>0</v>
      </c>
      <c r="J40" s="14">
        <v>0</v>
      </c>
      <c r="K40" s="10">
        <f t="shared" si="3"/>
        <v>1720169</v>
      </c>
    </row>
    <row r="41" spans="1:11" ht="39.75" customHeight="1">
      <c r="A41" s="58" t="s">
        <v>101</v>
      </c>
      <c r="B41" s="68" t="s">
        <v>94</v>
      </c>
      <c r="C41" s="61" t="s">
        <v>10</v>
      </c>
      <c r="D41" s="14" t="s">
        <v>95</v>
      </c>
      <c r="E41" s="14">
        <v>18482</v>
      </c>
      <c r="F41" s="14">
        <v>18000</v>
      </c>
      <c r="G41" s="14">
        <v>0</v>
      </c>
      <c r="H41" s="14">
        <v>0</v>
      </c>
      <c r="I41" s="69">
        <v>0</v>
      </c>
      <c r="J41" s="14">
        <v>0</v>
      </c>
      <c r="K41" s="10">
        <f t="shared" si="3"/>
        <v>18000</v>
      </c>
    </row>
    <row r="42" spans="1:11" ht="39.75" customHeight="1">
      <c r="A42" s="58" t="s">
        <v>47</v>
      </c>
      <c r="B42" s="68" t="s">
        <v>76</v>
      </c>
      <c r="C42" s="61" t="s">
        <v>10</v>
      </c>
      <c r="D42" s="14" t="s">
        <v>50</v>
      </c>
      <c r="E42" s="14">
        <v>439000</v>
      </c>
      <c r="F42" s="14">
        <v>424000</v>
      </c>
      <c r="G42" s="14">
        <v>0</v>
      </c>
      <c r="H42" s="14">
        <v>0</v>
      </c>
      <c r="I42" s="69">
        <v>0</v>
      </c>
      <c r="J42" s="14">
        <v>0</v>
      </c>
      <c r="K42" s="10">
        <f t="shared" si="3"/>
        <v>424000</v>
      </c>
    </row>
    <row r="43" spans="1:11" ht="39.75" customHeight="1">
      <c r="A43" s="58" t="s">
        <v>102</v>
      </c>
      <c r="B43" s="68" t="s">
        <v>18</v>
      </c>
      <c r="C43" s="61" t="s">
        <v>10</v>
      </c>
      <c r="D43" s="14" t="s">
        <v>26</v>
      </c>
      <c r="E43" s="14">
        <v>1581947</v>
      </c>
      <c r="F43" s="14">
        <v>1530045</v>
      </c>
      <c r="G43" s="14">
        <v>0</v>
      </c>
      <c r="H43" s="14">
        <v>0</v>
      </c>
      <c r="I43" s="69">
        <v>0</v>
      </c>
      <c r="J43" s="14">
        <v>0</v>
      </c>
      <c r="K43" s="10">
        <f t="shared" si="3"/>
        <v>1530045</v>
      </c>
    </row>
    <row r="44" spans="1:11" ht="39.75" customHeight="1">
      <c r="A44" s="58" t="s">
        <v>40</v>
      </c>
      <c r="B44" s="70" t="s">
        <v>20</v>
      </c>
      <c r="C44" s="61" t="s">
        <v>10</v>
      </c>
      <c r="D44" s="14" t="s">
        <v>26</v>
      </c>
      <c r="E44" s="14">
        <v>569777</v>
      </c>
      <c r="F44" s="14">
        <v>548099</v>
      </c>
      <c r="G44" s="14">
        <v>0</v>
      </c>
      <c r="H44" s="14">
        <v>0</v>
      </c>
      <c r="I44" s="69">
        <v>0</v>
      </c>
      <c r="J44" s="14">
        <v>0</v>
      </c>
      <c r="K44" s="10">
        <f t="shared" si="3"/>
        <v>548099</v>
      </c>
    </row>
    <row r="45" spans="1:11" ht="39.75" customHeight="1">
      <c r="A45" s="58" t="s">
        <v>92</v>
      </c>
      <c r="B45" s="70" t="s">
        <v>21</v>
      </c>
      <c r="C45" s="61" t="s">
        <v>10</v>
      </c>
      <c r="D45" s="14" t="s">
        <v>26</v>
      </c>
      <c r="E45" s="14">
        <v>802000</v>
      </c>
      <c r="F45" s="14">
        <v>777190</v>
      </c>
      <c r="G45" s="14">
        <v>0</v>
      </c>
      <c r="H45" s="14">
        <v>0</v>
      </c>
      <c r="I45" s="69">
        <v>0</v>
      </c>
      <c r="J45" s="14">
        <v>0</v>
      </c>
      <c r="K45" s="10">
        <f t="shared" si="3"/>
        <v>777190</v>
      </c>
    </row>
    <row r="46" spans="1:11" ht="39.75" customHeight="1">
      <c r="A46" s="58" t="s">
        <v>48</v>
      </c>
      <c r="B46" s="71" t="s">
        <v>23</v>
      </c>
      <c r="C46" s="61" t="s">
        <v>10</v>
      </c>
      <c r="D46" s="14" t="s">
        <v>26</v>
      </c>
      <c r="E46" s="14">
        <v>870678</v>
      </c>
      <c r="F46" s="14">
        <v>822000</v>
      </c>
      <c r="G46" s="14">
        <v>0</v>
      </c>
      <c r="H46" s="14">
        <v>0</v>
      </c>
      <c r="I46" s="14">
        <v>0</v>
      </c>
      <c r="J46" s="14">
        <v>0</v>
      </c>
      <c r="K46" s="10">
        <f t="shared" si="3"/>
        <v>822000</v>
      </c>
    </row>
    <row r="47" spans="1:11" ht="39.75" customHeight="1">
      <c r="A47" s="58" t="s">
        <v>44</v>
      </c>
      <c r="B47" s="72" t="s">
        <v>19</v>
      </c>
      <c r="C47" s="61" t="s">
        <v>10</v>
      </c>
      <c r="D47" s="14" t="s">
        <v>26</v>
      </c>
      <c r="E47" s="14">
        <v>822503</v>
      </c>
      <c r="F47" s="14">
        <v>767311</v>
      </c>
      <c r="G47" s="14">
        <v>0</v>
      </c>
      <c r="H47" s="14">
        <v>0</v>
      </c>
      <c r="I47" s="69">
        <v>0</v>
      </c>
      <c r="J47" s="14">
        <v>0</v>
      </c>
      <c r="K47" s="10">
        <f t="shared" si="3"/>
        <v>767311</v>
      </c>
    </row>
    <row r="48" spans="1:11" ht="39.75" customHeight="1">
      <c r="A48" s="58" t="s">
        <v>93</v>
      </c>
      <c r="B48" s="73" t="s">
        <v>22</v>
      </c>
      <c r="C48" s="61" t="s">
        <v>10</v>
      </c>
      <c r="D48" s="14" t="s">
        <v>71</v>
      </c>
      <c r="E48" s="14">
        <v>900000</v>
      </c>
      <c r="F48" s="14">
        <v>0</v>
      </c>
      <c r="G48" s="14">
        <v>569500</v>
      </c>
      <c r="H48" s="14">
        <v>330500</v>
      </c>
      <c r="I48" s="69">
        <v>0</v>
      </c>
      <c r="J48" s="14">
        <v>0</v>
      </c>
      <c r="K48" s="10">
        <f t="shared" si="3"/>
        <v>900000</v>
      </c>
    </row>
    <row r="49" spans="1:11" ht="39.75" customHeight="1">
      <c r="A49" s="58" t="s">
        <v>45</v>
      </c>
      <c r="B49" s="74" t="s">
        <v>24</v>
      </c>
      <c r="C49" s="56" t="s">
        <v>10</v>
      </c>
      <c r="D49" s="12" t="s">
        <v>26</v>
      </c>
      <c r="E49" s="12">
        <v>719500</v>
      </c>
      <c r="F49" s="12">
        <v>700000</v>
      </c>
      <c r="G49" s="12">
        <v>0</v>
      </c>
      <c r="H49" s="12">
        <v>0</v>
      </c>
      <c r="I49" s="62">
        <v>0</v>
      </c>
      <c r="J49" s="12">
        <v>0</v>
      </c>
      <c r="K49" s="12">
        <f t="shared" si="3"/>
        <v>700000</v>
      </c>
    </row>
    <row r="50" spans="1:11" s="2" customFormat="1" ht="19.5" customHeight="1" thickBot="1">
      <c r="A50" s="109" t="s">
        <v>5</v>
      </c>
      <c r="B50" s="110"/>
      <c r="C50" s="127" t="s">
        <v>8</v>
      </c>
      <c r="D50" s="110"/>
      <c r="E50" s="76">
        <f aca="true" t="shared" si="4" ref="E50:K50">SUM(E27:E49)</f>
        <v>51563074</v>
      </c>
      <c r="F50" s="76">
        <f t="shared" si="4"/>
        <v>25397966</v>
      </c>
      <c r="G50" s="76">
        <f t="shared" si="4"/>
        <v>13063799</v>
      </c>
      <c r="H50" s="76">
        <f t="shared" si="4"/>
        <v>3830500</v>
      </c>
      <c r="I50" s="77">
        <f t="shared" si="4"/>
        <v>2745337</v>
      </c>
      <c r="J50" s="75">
        <f t="shared" si="4"/>
        <v>596000</v>
      </c>
      <c r="K50" s="76">
        <f t="shared" si="4"/>
        <v>45633602</v>
      </c>
    </row>
    <row r="51" spans="1:11" s="2" customFormat="1" ht="19.5" customHeight="1" thickBot="1">
      <c r="A51" s="93" t="s">
        <v>57</v>
      </c>
      <c r="B51" s="94"/>
      <c r="C51" s="94"/>
      <c r="D51" s="94"/>
      <c r="E51" s="78">
        <f aca="true" t="shared" si="5" ref="E51:J51">E21+E25+E50</f>
        <v>52615457</v>
      </c>
      <c r="F51" s="78">
        <f t="shared" si="5"/>
        <v>25974626</v>
      </c>
      <c r="G51" s="78">
        <f t="shared" si="5"/>
        <v>13365800.44</v>
      </c>
      <c r="H51" s="78">
        <f t="shared" si="5"/>
        <v>3854476</v>
      </c>
      <c r="I51" s="78">
        <f t="shared" si="5"/>
        <v>2763337</v>
      </c>
      <c r="J51" s="78">
        <f t="shared" si="5"/>
        <v>596000</v>
      </c>
      <c r="K51" s="76">
        <f>SUM(K28:K50)</f>
        <v>89750285</v>
      </c>
    </row>
    <row r="52" spans="1:11" s="2" customFormat="1" ht="19.5" customHeight="1">
      <c r="A52" s="79"/>
      <c r="B52" s="114" t="s">
        <v>11</v>
      </c>
      <c r="C52" s="114"/>
      <c r="D52" s="114"/>
      <c r="E52" s="114"/>
      <c r="F52" s="114"/>
      <c r="G52" s="114"/>
      <c r="H52" s="114"/>
      <c r="I52" s="114"/>
      <c r="J52" s="114"/>
      <c r="K52" s="114"/>
    </row>
    <row r="53" spans="1:11" s="2" customFormat="1" ht="19.5" customHeight="1">
      <c r="A53" s="79"/>
      <c r="B53" s="111" t="s">
        <v>59</v>
      </c>
      <c r="C53" s="112"/>
      <c r="D53" s="113"/>
      <c r="E53" s="80">
        <f aca="true" t="shared" si="6" ref="E53:K53">E21+E25</f>
        <v>1052383</v>
      </c>
      <c r="F53" s="80">
        <f t="shared" si="6"/>
        <v>576660</v>
      </c>
      <c r="G53" s="80">
        <f t="shared" si="6"/>
        <v>302001.44</v>
      </c>
      <c r="H53" s="80">
        <f t="shared" si="6"/>
        <v>23976</v>
      </c>
      <c r="I53" s="80">
        <f t="shared" si="6"/>
        <v>18000</v>
      </c>
      <c r="J53" s="80">
        <f t="shared" si="6"/>
        <v>0</v>
      </c>
      <c r="K53" s="80">
        <f t="shared" si="6"/>
        <v>920637.44</v>
      </c>
    </row>
    <row r="54" spans="1:11" s="2" customFormat="1" ht="19.5" customHeight="1">
      <c r="A54" s="81"/>
      <c r="B54" s="111" t="s">
        <v>60</v>
      </c>
      <c r="C54" s="112"/>
      <c r="D54" s="113"/>
      <c r="E54" s="80">
        <f>E50</f>
        <v>51563074</v>
      </c>
      <c r="F54" s="80">
        <f aca="true" t="shared" si="7" ref="F54:K54">F50</f>
        <v>25397966</v>
      </c>
      <c r="G54" s="80">
        <f t="shared" si="7"/>
        <v>13063799</v>
      </c>
      <c r="H54" s="80">
        <f t="shared" si="7"/>
        <v>3830500</v>
      </c>
      <c r="I54" s="80">
        <f t="shared" si="7"/>
        <v>2745337</v>
      </c>
      <c r="J54" s="80">
        <f t="shared" si="7"/>
        <v>596000</v>
      </c>
      <c r="K54" s="80">
        <f t="shared" si="7"/>
        <v>45633602</v>
      </c>
    </row>
    <row r="55" spans="1:11" s="2" customFormat="1" ht="19.5" customHeight="1" thickBot="1">
      <c r="A55" s="21"/>
      <c r="B55" s="132" t="s">
        <v>11</v>
      </c>
      <c r="C55" s="133"/>
      <c r="D55" s="133"/>
      <c r="E55" s="133"/>
      <c r="F55" s="133"/>
      <c r="G55" s="133"/>
      <c r="H55" s="133"/>
      <c r="I55" s="133"/>
      <c r="J55" s="133"/>
      <c r="K55" s="133"/>
    </row>
    <row r="56" spans="1:11" s="2" customFormat="1" ht="49.5" customHeight="1">
      <c r="A56" s="19"/>
      <c r="B56" s="115" t="s">
        <v>67</v>
      </c>
      <c r="C56" s="119"/>
      <c r="D56" s="120"/>
      <c r="E56" s="120"/>
      <c r="F56" s="120"/>
      <c r="G56" s="120"/>
      <c r="H56" s="120"/>
      <c r="I56" s="120"/>
      <c r="J56" s="120"/>
      <c r="K56" s="120"/>
    </row>
    <row r="57" spans="1:11" s="2" customFormat="1" ht="15" customHeight="1">
      <c r="A57" s="19"/>
      <c r="B57" s="116"/>
      <c r="C57" s="121"/>
      <c r="D57" s="120"/>
      <c r="E57" s="120"/>
      <c r="F57" s="120"/>
      <c r="G57" s="120"/>
      <c r="H57" s="120"/>
      <c r="I57" s="120"/>
      <c r="J57" s="120"/>
      <c r="K57" s="120"/>
    </row>
    <row r="58" spans="1:11" s="2" customFormat="1" ht="19.5" customHeight="1">
      <c r="A58" s="45" t="s">
        <v>63</v>
      </c>
      <c r="B58" s="47" t="s">
        <v>65</v>
      </c>
      <c r="C58" s="121"/>
      <c r="D58" s="120"/>
      <c r="E58" s="120"/>
      <c r="F58" s="120"/>
      <c r="G58" s="120"/>
      <c r="H58" s="120"/>
      <c r="I58" s="120"/>
      <c r="J58" s="120"/>
      <c r="K58" s="120"/>
    </row>
    <row r="59" spans="1:11" s="2" customFormat="1" ht="63" customHeight="1">
      <c r="A59" s="35" t="s">
        <v>12</v>
      </c>
      <c r="B59" s="32" t="s">
        <v>61</v>
      </c>
      <c r="C59" s="17" t="s">
        <v>10</v>
      </c>
      <c r="D59" s="17" t="s">
        <v>49</v>
      </c>
      <c r="E59" s="17">
        <v>561855</v>
      </c>
      <c r="F59" s="8">
        <v>0</v>
      </c>
      <c r="G59" s="12">
        <v>316568</v>
      </c>
      <c r="H59" s="12">
        <v>245287</v>
      </c>
      <c r="I59" s="8">
        <v>0</v>
      </c>
      <c r="J59" s="13">
        <v>0</v>
      </c>
      <c r="K59" s="31">
        <v>0</v>
      </c>
    </row>
    <row r="60" spans="1:11" s="2" customFormat="1" ht="18.75" customHeight="1" thickBot="1">
      <c r="A60" s="134" t="s">
        <v>5</v>
      </c>
      <c r="B60" s="135"/>
      <c r="C60" s="125" t="s">
        <v>52</v>
      </c>
      <c r="D60" s="126"/>
      <c r="E60" s="18">
        <f aca="true" t="shared" si="8" ref="E60:K60">SUM(E59)</f>
        <v>561855</v>
      </c>
      <c r="F60" s="22">
        <f t="shared" si="8"/>
        <v>0</v>
      </c>
      <c r="G60" s="22">
        <f t="shared" si="8"/>
        <v>316568</v>
      </c>
      <c r="H60" s="22">
        <f t="shared" si="8"/>
        <v>245287</v>
      </c>
      <c r="I60" s="42">
        <f t="shared" si="8"/>
        <v>0</v>
      </c>
      <c r="J60" s="43">
        <f t="shared" si="8"/>
        <v>0</v>
      </c>
      <c r="K60" s="44">
        <f t="shared" si="8"/>
        <v>0</v>
      </c>
    </row>
    <row r="61" spans="1:11" ht="24.75" customHeight="1">
      <c r="A61" s="35" t="s">
        <v>64</v>
      </c>
      <c r="B61" s="48" t="s">
        <v>68</v>
      </c>
      <c r="C61" s="86"/>
      <c r="D61" s="92"/>
      <c r="E61" s="92"/>
      <c r="F61" s="92"/>
      <c r="G61" s="92"/>
      <c r="H61" s="92"/>
      <c r="I61" s="92"/>
      <c r="J61" s="92"/>
      <c r="K61" s="92"/>
    </row>
    <row r="62" spans="1:11" ht="39.75" customHeight="1">
      <c r="A62" s="7" t="s">
        <v>12</v>
      </c>
      <c r="B62" s="3" t="s">
        <v>9</v>
      </c>
      <c r="C62" s="9" t="s">
        <v>10</v>
      </c>
      <c r="D62" s="14" t="s">
        <v>31</v>
      </c>
      <c r="E62" s="14">
        <v>9050000</v>
      </c>
      <c r="F62" s="14">
        <v>4287522</v>
      </c>
      <c r="G62" s="14">
        <v>0</v>
      </c>
      <c r="H62" s="14">
        <v>0</v>
      </c>
      <c r="I62" s="13">
        <v>0</v>
      </c>
      <c r="J62" s="16">
        <v>0</v>
      </c>
      <c r="K62" s="10">
        <f>SUM(F62:J62)</f>
        <v>4287522</v>
      </c>
    </row>
    <row r="63" spans="1:11" ht="39.75" customHeight="1">
      <c r="A63" s="7" t="s">
        <v>32</v>
      </c>
      <c r="B63" s="68" t="s">
        <v>75</v>
      </c>
      <c r="C63" s="61" t="s">
        <v>10</v>
      </c>
      <c r="D63" s="14" t="s">
        <v>50</v>
      </c>
      <c r="E63" s="14">
        <v>370000</v>
      </c>
      <c r="F63" s="14">
        <v>354500</v>
      </c>
      <c r="G63" s="14">
        <v>0</v>
      </c>
      <c r="H63" s="14">
        <v>0</v>
      </c>
      <c r="I63" s="69">
        <v>0</v>
      </c>
      <c r="J63" s="14">
        <v>0</v>
      </c>
      <c r="K63" s="10">
        <f>SUM(F63:J63)</f>
        <v>354500</v>
      </c>
    </row>
    <row r="64" spans="1:11" ht="33" customHeight="1">
      <c r="A64" s="23" t="s">
        <v>33</v>
      </c>
      <c r="B64" s="20" t="s">
        <v>24</v>
      </c>
      <c r="C64" s="9" t="s">
        <v>10</v>
      </c>
      <c r="D64" s="12" t="s">
        <v>26</v>
      </c>
      <c r="E64" s="12">
        <v>719500</v>
      </c>
      <c r="F64" s="12">
        <v>700000</v>
      </c>
      <c r="G64" s="12">
        <v>0</v>
      </c>
      <c r="H64" s="16">
        <v>0</v>
      </c>
      <c r="I64" s="15">
        <v>0</v>
      </c>
      <c r="J64" s="16">
        <v>0</v>
      </c>
      <c r="K64" s="10">
        <f>SUM(F64:J64)</f>
        <v>700000</v>
      </c>
    </row>
    <row r="65" spans="1:11" ht="33" customHeight="1">
      <c r="A65" s="83" t="s">
        <v>34</v>
      </c>
      <c r="B65" s="74" t="s">
        <v>23</v>
      </c>
      <c r="C65" s="61" t="s">
        <v>10</v>
      </c>
      <c r="D65" s="14" t="s">
        <v>26</v>
      </c>
      <c r="E65" s="14">
        <v>870678</v>
      </c>
      <c r="F65" s="14">
        <v>822000</v>
      </c>
      <c r="G65" s="14">
        <v>0</v>
      </c>
      <c r="H65" s="14">
        <v>0</v>
      </c>
      <c r="I65" s="14">
        <v>0</v>
      </c>
      <c r="J65" s="14">
        <v>0</v>
      </c>
      <c r="K65" s="10">
        <f>SUM(F65:J65)</f>
        <v>822000</v>
      </c>
    </row>
    <row r="66" spans="1:11" ht="33" customHeight="1">
      <c r="A66" s="83" t="s">
        <v>96</v>
      </c>
      <c r="B66" s="73" t="s">
        <v>20</v>
      </c>
      <c r="C66" s="61" t="s">
        <v>10</v>
      </c>
      <c r="D66" s="14" t="s">
        <v>26</v>
      </c>
      <c r="E66" s="12">
        <v>569777</v>
      </c>
      <c r="F66" s="12">
        <v>548099</v>
      </c>
      <c r="G66" s="12">
        <v>0</v>
      </c>
      <c r="H66" s="12">
        <v>0</v>
      </c>
      <c r="I66" s="62">
        <v>0</v>
      </c>
      <c r="J66" s="12">
        <v>0</v>
      </c>
      <c r="K66" s="10">
        <f>SUM(F66:J66)</f>
        <v>548099</v>
      </c>
    </row>
    <row r="67" spans="1:11" s="2" customFormat="1" ht="19.5" customHeight="1" thickBot="1">
      <c r="A67" s="123" t="s">
        <v>5</v>
      </c>
      <c r="B67" s="124"/>
      <c r="C67" s="84" t="s">
        <v>8</v>
      </c>
      <c r="D67" s="85"/>
      <c r="E67" s="22">
        <f>SUM(E62:E66)</f>
        <v>11579955</v>
      </c>
      <c r="F67" s="22">
        <f aca="true" t="shared" si="9" ref="F67:K67">SUM(F62:F66)</f>
        <v>6712121</v>
      </c>
      <c r="G67" s="22">
        <f t="shared" si="9"/>
        <v>0</v>
      </c>
      <c r="H67" s="22">
        <f t="shared" si="9"/>
        <v>0</v>
      </c>
      <c r="I67" s="22">
        <f t="shared" si="9"/>
        <v>0</v>
      </c>
      <c r="J67" s="22">
        <f t="shared" si="9"/>
        <v>0</v>
      </c>
      <c r="K67" s="22">
        <f t="shared" si="9"/>
        <v>6712121</v>
      </c>
    </row>
    <row r="68" spans="1:11" ht="27" customHeight="1" thickBot="1">
      <c r="A68" s="130" t="s">
        <v>66</v>
      </c>
      <c r="B68" s="131"/>
      <c r="C68" s="131"/>
      <c r="D68" s="131"/>
      <c r="E68" s="46">
        <f aca="true" t="shared" si="10" ref="E68:K68">E60+E67</f>
        <v>12141810</v>
      </c>
      <c r="F68" s="46">
        <f t="shared" si="10"/>
        <v>6712121</v>
      </c>
      <c r="G68" s="46">
        <f t="shared" si="10"/>
        <v>316568</v>
      </c>
      <c r="H68" s="46">
        <f t="shared" si="10"/>
        <v>245287</v>
      </c>
      <c r="I68" s="46">
        <f t="shared" si="10"/>
        <v>0</v>
      </c>
      <c r="J68" s="46">
        <f t="shared" si="10"/>
        <v>0</v>
      </c>
      <c r="K68" s="46">
        <f t="shared" si="10"/>
        <v>6712121</v>
      </c>
    </row>
  </sheetData>
  <sheetProtection/>
  <mergeCells count="32">
    <mergeCell ref="A67:B67"/>
    <mergeCell ref="C60:D60"/>
    <mergeCell ref="C50:D50"/>
    <mergeCell ref="B2:G2"/>
    <mergeCell ref="A68:D68"/>
    <mergeCell ref="A25:B25"/>
    <mergeCell ref="C25:D25"/>
    <mergeCell ref="B54:D54"/>
    <mergeCell ref="B55:K55"/>
    <mergeCell ref="A60:B60"/>
    <mergeCell ref="B53:D53"/>
    <mergeCell ref="B52:K52"/>
    <mergeCell ref="B56:B57"/>
    <mergeCell ref="C21:D21"/>
    <mergeCell ref="C56:K58"/>
    <mergeCell ref="C23:K23"/>
    <mergeCell ref="F1:I1"/>
    <mergeCell ref="A3:A4"/>
    <mergeCell ref="B3:B4"/>
    <mergeCell ref="C3:C4"/>
    <mergeCell ref="D3:D4"/>
    <mergeCell ref="A50:B50"/>
    <mergeCell ref="C67:D67"/>
    <mergeCell ref="C26:K26"/>
    <mergeCell ref="A5:K5"/>
    <mergeCell ref="K3:K4"/>
    <mergeCell ref="C61:K61"/>
    <mergeCell ref="A51:D51"/>
    <mergeCell ref="A21:B21"/>
    <mergeCell ref="C6:K6"/>
    <mergeCell ref="E3:E4"/>
    <mergeCell ref="F3:J3"/>
  </mergeCells>
  <printOptions horizontalCentered="1"/>
  <pageMargins left="0" right="0" top="0.1968503937007874" bottom="0.2362204724409449" header="0.5511811023622047" footer="0.1968503937007874"/>
  <pageSetup horizontalDpi="600" verticalDpi="600" orientation="landscape" paperSize="9" scale="8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Bernatowicz</cp:lastModifiedBy>
  <cp:lastPrinted>2012-01-05T08:44:18Z</cp:lastPrinted>
  <dcterms:created xsi:type="dcterms:W3CDTF">2009-10-11T13:25:47Z</dcterms:created>
  <dcterms:modified xsi:type="dcterms:W3CDTF">2012-01-05T08:52:07Z</dcterms:modified>
  <cp:category/>
  <cp:version/>
  <cp:contentType/>
  <cp:contentStatus/>
</cp:coreProperties>
</file>