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'doc1'!$A$1:$I$125</definedName>
  </definedNames>
  <calcPr fullCalcOnLoad="1"/>
</workbook>
</file>

<file path=xl/sharedStrings.xml><?xml version="1.0" encoding="utf-8"?>
<sst xmlns="http://schemas.openxmlformats.org/spreadsheetml/2006/main" count="383" uniqueCount="234">
  <si>
    <t>Dział</t>
  </si>
  <si>
    <t>Rozdział</t>
  </si>
  <si>
    <t>Paragraf</t>
  </si>
  <si>
    <t>Treść</t>
  </si>
  <si>
    <t>Wartość</t>
  </si>
  <si>
    <t>010</t>
  </si>
  <si>
    <t>Rolnictwo i łowiectwo</t>
  </si>
  <si>
    <t>01010</t>
  </si>
  <si>
    <t>Infrastruktura wodociągowa i sanitacyjna wsi</t>
  </si>
  <si>
    <t>2370</t>
  </si>
  <si>
    <t>Wpływy do budżetu nadwyżki środków obrotowych samorządowego zakładu budżetowego</t>
  </si>
  <si>
    <t>198 336,00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</si>
  <si>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</si>
  <si>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</si>
  <si>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3 126 974,00</t>
  </si>
  <si>
    <t>01095</t>
  </si>
  <si>
    <t>Pozostała działalność</t>
  </si>
  <si>
    <t>0760</t>
  </si>
  <si>
    <t>Wpływy z tytułu przekształcenia prawa użytkowania wieczystego przysługującego osobom fizycznym w prawo własności</t>
  </si>
  <si>
    <t>11 800,00</t>
  </si>
  <si>
    <t>0770</t>
  </si>
  <si>
    <t>Wpłaty z tytułu odpłatnego nabycia prawa własności oraz prawa użytkowania wieczystego nieruchomości</t>
  </si>
  <si>
    <t>6 166 000,00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</si>
  <si>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</si>
  <si>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</si>
  <si>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</si>
  <si>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</si>
  <si>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</si>
  <si>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</si>
  <si>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57 000,00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</si>
  <si>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</si>
  <si>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</si>
  <si>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323 000,00</t>
  </si>
  <si>
    <t>1 342,00</t>
  </si>
  <si>
    <t>70095</t>
  </si>
  <si>
    <t>0910</t>
  </si>
  <si>
    <t>Odsetki od nieterminowych wpłat z tytułu podatków i opłat</t>
  </si>
  <si>
    <t>8 000,00</t>
  </si>
  <si>
    <t>6260</t>
  </si>
  <si>
    <t>Dotacje otrzymane z państwowych funduszy celowych na finansowanie lub dofinansowanie kosztów realizacji inwestycji i zakupów inwestycyjnych jednostek sektora finansów publicznych</t>
  </si>
  <si>
    <t>914 000,00</t>
  </si>
  <si>
    <t>710</t>
  </si>
  <si>
    <t>Działalność usługowa</t>
  </si>
  <si>
    <t>5 000,00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</si>
  <si>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</si>
  <si>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</si>
  <si>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</si>
  <si>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</si>
  <si>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</si>
  <si>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</si>
  <si>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</si>
  <si>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</si>
  <si>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</si>
  <si>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</si>
  <si>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78 200,00</t>
  </si>
  <si>
    <t>2360</t>
  </si>
  <si>
    <t>Dochody jednostek samorządu terytorialnego związane z realizacją zadań z zakresu administracji rządowej oraz innych zadań zleconych ustawami</t>
  </si>
  <si>
    <t>15,00</t>
  </si>
  <si>
    <t>75095</t>
  </si>
  <si>
    <t>80 000,00</t>
  </si>
  <si>
    <t>0920</t>
  </si>
  <si>
    <t>Pozostałe odsetki</t>
  </si>
  <si>
    <t>751</t>
  </si>
  <si>
    <t>Urzędy naczelnych organów władzy państwowej, kontroli i ochrony prawa oraz sądownictwa</t>
  </si>
  <si>
    <t>1 800,00</t>
  </si>
  <si>
    <t>75101</t>
  </si>
  <si>
    <t>Urzędy naczelnych organów władzy państwowej, kontroli i ochrony prawa</t>
  </si>
  <si>
    <t>754</t>
  </si>
  <si>
    <t>Bezpieczeństwo publiczne i ochrona przeciwpożarowa</t>
  </si>
  <si>
    <t>15 000,00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</si>
  <si>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</si>
  <si>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</si>
  <si>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</si>
  <si>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</si>
  <si>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</si>
  <si>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</si>
  <si>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</si>
  <si>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</si>
  <si>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</si>
  <si>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</si>
  <si>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18 000,00</t>
  </si>
  <si>
    <t>500,00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</si>
  <si>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</si>
  <si>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</si>
  <si>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</si>
  <si>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</si>
  <si>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7 500 000,00</t>
  </si>
  <si>
    <t>0320</t>
  </si>
  <si>
    <t>Podatek rolny</t>
  </si>
  <si>
    <t>383 000,00</t>
  </si>
  <si>
    <t>0330</t>
  </si>
  <si>
    <t>Podatek leśny</t>
  </si>
  <si>
    <t>11 660,00</t>
  </si>
  <si>
    <t>0340</t>
  </si>
  <si>
    <t>Podatek od środków transportowych</t>
  </si>
  <si>
    <t>300 000,00</t>
  </si>
  <si>
    <t>0500</t>
  </si>
  <si>
    <t>Podatek od czynności cywilnoprawnych</t>
  </si>
  <si>
    <t>30 000,00</t>
  </si>
  <si>
    <t>75616</t>
  </si>
  <si>
    <t>Wpływy z podatku rolnego, podatku leśnego, podatku od spadków i darowizn, podatku od czynności cywilno-prawnych oraz podatków i opłat lokalnych od osób fizycznych</t>
  </si>
  <si>
    <t>2 420 000,00</t>
  </si>
  <si>
    <t>706 000,00</t>
  </si>
  <si>
    <t>1 200,00</t>
  </si>
  <si>
    <t>110 000,00</t>
  </si>
  <si>
    <t>0360</t>
  </si>
  <si>
    <t>Podatek od spadków i darowizn</t>
  </si>
  <si>
    <t>0430</t>
  </si>
  <si>
    <t>Wpływy z opłaty targowej</t>
  </si>
  <si>
    <t>20 000,00</t>
  </si>
  <si>
    <t>700 000,00</t>
  </si>
  <si>
    <t>75618</t>
  </si>
  <si>
    <t>Wpływy z innych opłat stanowiących dochody jednostek samorządu terytorialnego na podstawie ustaw</t>
  </si>
  <si>
    <t>0410</t>
  </si>
  <si>
    <t>Wpływy z opłaty skarbowej</t>
  </si>
  <si>
    <t>100 000,00</t>
  </si>
  <si>
    <t>0460</t>
  </si>
  <si>
    <t>Wpływy z opłaty eksploatacyjnej</t>
  </si>
  <si>
    <t>0480</t>
  </si>
  <si>
    <t>Wpływy z opłat za zezwolenia na sprzedaż alkoholu</t>
  </si>
  <si>
    <t>650 000,00</t>
  </si>
  <si>
    <t>0490</t>
  </si>
  <si>
    <t>Wpływy z innych lokalnych opłat pobieranych przez jednostki samorządu terytorialnego na podstawie odrębnych ustaw</t>
  </si>
  <si>
    <t>2 491 000,00</t>
  </si>
  <si>
    <t>75621</t>
  </si>
  <si>
    <t>Udziały gmin w podatkach stanowiących dochód budżetu państwa</t>
  </si>
  <si>
    <t>0010</t>
  </si>
  <si>
    <t>Podatek dochodowy od osób fizycznych</t>
  </si>
  <si>
    <t>11 004 179,00</t>
  </si>
  <si>
    <t>0020</t>
  </si>
  <si>
    <t>Podatek dochodowy od osób prawnych</t>
  </si>
  <si>
    <t>150 000,00</t>
  </si>
  <si>
    <t>758</t>
  </si>
  <si>
    <t>Różne rozliczenia</t>
  </si>
  <si>
    <t>75801</t>
  </si>
  <si>
    <t>Część oświatowa subwencji ogólnej dla jednostek samorządu terytorialnego</t>
  </si>
  <si>
    <t>7 443 889,00</t>
  </si>
  <si>
    <t>2920</t>
  </si>
  <si>
    <t>Subwencje ogólne z budżetu państwa</t>
  </si>
  <si>
    <t>75831</t>
  </si>
  <si>
    <t>Część równoważąca subwencji ogólnej dla gmin</t>
  </si>
  <si>
    <t>136 587,00</t>
  </si>
  <si>
    <t>801</t>
  </si>
  <si>
    <t>Oświata i wychowanie</t>
  </si>
  <si>
    <t>80101</t>
  </si>
  <si>
    <t>Szkoły podstawowe</t>
  </si>
  <si>
    <t>24 000,00</t>
  </si>
  <si>
    <t>80104</t>
  </si>
  <si>
    <t xml:space="preserve">Przedszkola </t>
  </si>
  <si>
    <t>91 000,00</t>
  </si>
  <si>
    <t>60,00</t>
  </si>
  <si>
    <t>2310</t>
  </si>
  <si>
    <t>Dotacje celowe otrzymane z gminy na zadania bieżące realizowane na podstawie porozumień (umów) między jednostkami samorządu terytorialnego</t>
  </si>
  <si>
    <t>841 834,00</t>
  </si>
  <si>
    <t>80106</t>
  </si>
  <si>
    <t>Inne formy wychowania przedszkolnego</t>
  </si>
  <si>
    <t>87 000,00</t>
  </si>
  <si>
    <t>80110</t>
  </si>
  <si>
    <t>Gimnazja</t>
  </si>
  <si>
    <t>1 500,00</t>
  </si>
  <si>
    <t>221 022,00</t>
  </si>
  <si>
    <t>80114</t>
  </si>
  <si>
    <t>Zespoły obsługi ekonomiczno-administracyjnej szkół</t>
  </si>
  <si>
    <t>9 800,00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</si>
  <si>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</si>
  <si>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</si>
  <si>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</si>
  <si>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</si>
  <si>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0970</t>
  </si>
  <si>
    <t>Wpływy z różnych dochodów</t>
  </si>
  <si>
    <t>12 000,00</t>
  </si>
  <si>
    <t>0980</t>
  </si>
  <si>
    <t>Wpływy z tytułu zwrotów wypłaconych świadczeń z funduszu alimentacyjnego</t>
  </si>
  <si>
    <t>9 560,00</t>
  </si>
  <si>
    <t>1 947 000,00</t>
  </si>
  <si>
    <t>24 667,00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</si>
  <si>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</si>
  <si>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</si>
  <si>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9 000,00</t>
  </si>
  <si>
    <t>2030</t>
  </si>
  <si>
    <t>Dotacje celowe otrzymane z budżetu państwa na realizację własnych zadań bieżących gmin (związków gmin)</t>
  </si>
  <si>
    <t>33 000,00</t>
  </si>
  <si>
    <t>85214</t>
  </si>
  <si>
    <t>Zasiłki i pomoc w naturze oraz składki na ubezpieczenia emerytalne i rentowe</t>
  </si>
  <si>
    <t>106 000,00</t>
  </si>
  <si>
    <t>85216</t>
  </si>
  <si>
    <t>Zasiłki stałe</t>
  </si>
  <si>
    <t>280 000,00</t>
  </si>
  <si>
    <t>85219</t>
  </si>
  <si>
    <t>Ośrodki pomocy społecznej</t>
  </si>
  <si>
    <t>6 500,00</t>
  </si>
  <si>
    <t>128 000,00</t>
  </si>
  <si>
    <t>85228</t>
  </si>
  <si>
    <t>Usługi opiekuńcze i specjalistyczne usługi opiekuńcze</t>
  </si>
  <si>
    <t>4 400,00</t>
  </si>
  <si>
    <t>3 600,00</t>
  </si>
  <si>
    <t>85295</t>
  </si>
  <si>
    <t>92 500,00</t>
  </si>
  <si>
    <t>29 180,00</t>
  </si>
  <si>
    <t>99 000,00</t>
  </si>
  <si>
    <t>853</t>
  </si>
  <si>
    <t>Pozostałe zadania w zakresie polityki społecznej</t>
  </si>
  <si>
    <t>85395</t>
  </si>
  <si>
    <t>287 000,00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</si>
  <si>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</si>
  <si>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</si>
  <si>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146 720,00</t>
  </si>
  <si>
    <t>2009</t>
  </si>
  <si>
    <t>25 388,00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</si>
  <si>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</si>
  <si>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</si>
  <si>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</si>
  <si>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</si>
  <si>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</si>
  <si>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</si>
  <si>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16 000,00</t>
  </si>
  <si>
    <t>921</t>
  </si>
  <si>
    <t>Kultura i ochrona dziedzictwa narodowego</t>
  </si>
  <si>
    <t>4 000,00</t>
  </si>
  <si>
    <t>92109</t>
  </si>
  <si>
    <t>Domy i ośrodki kultury, świetlice i kluby</t>
  </si>
  <si>
    <t>926</t>
  </si>
  <si>
    <t>Kultura fizyczna</t>
  </si>
  <si>
    <t>92601</t>
  </si>
  <si>
    <t>Obiekty sportowe</t>
  </si>
  <si>
    <t>Razem:</t>
  </si>
  <si>
    <t>z tego:</t>
  </si>
  <si>
    <t>dochody bieżące</t>
  </si>
  <si>
    <t>dochody majątkowe</t>
  </si>
  <si>
    <t xml:space="preserve">                                    Dochody</t>
  </si>
  <si>
    <t xml:space="preserve">                      budżetu Gminy Kołbaskowo</t>
  </si>
  <si>
    <t xml:space="preserve">                                    w 2014 r.</t>
  </si>
  <si>
    <t>Załącznik Nr 1                              do uchwały Nr                                  Rady Gminy Kołbaskowo                   z dnia</t>
  </si>
  <si>
    <t>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</si>
</sst>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2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5" borderId="0" xfId="0" applyNumberFormat="1" applyFill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9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3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PageLayoutView="0" workbookViewId="0" topLeftCell="C1">
      <selection activeCell="J79" sqref="J79"/>
    </sheetView>
  </sheetViews>
  <sheetFormatPr defaultColWidth="9.33203125" defaultRowHeight="12.75"/>
  <cols>
    <col min="1" max="1" width="2.5" style="0" customWidth="1"/>
    <col min="2" max="2" width="8.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4.5" style="0" customWidth="1"/>
    <col min="8" max="9" width="15.5" style="0" customWidth="1"/>
    <col min="10" max="10" width="15" style="0" bestFit="1" customWidth="1"/>
  </cols>
  <sheetData>
    <row r="1" spans="8:9" ht="4.5" customHeight="1">
      <c r="H1" s="35" t="s">
        <v>232</v>
      </c>
      <c r="I1" s="35"/>
    </row>
    <row r="2" spans="6:9" ht="14.25">
      <c r="F2" s="31"/>
      <c r="H2" s="35"/>
      <c r="I2" s="35"/>
    </row>
    <row r="3" spans="6:9" ht="15.75">
      <c r="F3" s="34" t="s">
        <v>229</v>
      </c>
      <c r="H3" s="35"/>
      <c r="I3" s="35"/>
    </row>
    <row r="4" spans="6:9" ht="15.75">
      <c r="F4" s="34" t="s">
        <v>230</v>
      </c>
      <c r="H4" s="35"/>
      <c r="I4" s="35"/>
    </row>
    <row r="5" spans="6:9" ht="15.75">
      <c r="F5" s="34" t="s">
        <v>231</v>
      </c>
      <c r="H5" s="35"/>
      <c r="I5" s="35"/>
    </row>
    <row r="6" spans="1:7" ht="19.5" customHeight="1" thickBot="1">
      <c r="A6" s="38"/>
      <c r="B6" s="38"/>
      <c r="C6" s="38"/>
      <c r="D6" s="38"/>
      <c r="E6" s="38"/>
      <c r="F6" s="38"/>
      <c r="G6" s="38"/>
    </row>
    <row r="7" spans="2:9" ht="15.75" customHeight="1">
      <c r="B7" s="55" t="s">
        <v>0</v>
      </c>
      <c r="C7" s="59" t="s">
        <v>1</v>
      </c>
      <c r="D7" s="60"/>
      <c r="E7" s="57" t="s">
        <v>2</v>
      </c>
      <c r="F7" s="57" t="s">
        <v>3</v>
      </c>
      <c r="G7" s="8" t="s">
        <v>4</v>
      </c>
      <c r="H7" s="36" t="s">
        <v>226</v>
      </c>
      <c r="I7" s="37"/>
    </row>
    <row r="8" spans="2:9" ht="39" customHeight="1">
      <c r="B8" s="56"/>
      <c r="C8" s="61"/>
      <c r="D8" s="62"/>
      <c r="E8" s="58"/>
      <c r="F8" s="63"/>
      <c r="G8" s="9"/>
      <c r="H8" s="6" t="s">
        <v>227</v>
      </c>
      <c r="I8" s="7" t="s">
        <v>228</v>
      </c>
    </row>
    <row r="9" spans="2:9" ht="16.5" customHeight="1">
      <c r="B9" s="10" t="s">
        <v>5</v>
      </c>
      <c r="C9" s="53"/>
      <c r="D9" s="54"/>
      <c r="E9" s="11"/>
      <c r="F9" s="12" t="s">
        <v>6</v>
      </c>
      <c r="G9" s="13">
        <f>G10+G13</f>
        <v>9503110</v>
      </c>
      <c r="H9" s="13">
        <f>H10+H13</f>
        <v>198336</v>
      </c>
      <c r="I9" s="14">
        <f>I10+I13</f>
        <v>9304774</v>
      </c>
    </row>
    <row r="10" spans="2:9" ht="16.5" customHeight="1">
      <c r="B10" s="15"/>
      <c r="C10" s="40" t="s">
        <v>7</v>
      </c>
      <c r="D10" s="41"/>
      <c r="E10" s="16"/>
      <c r="F10" s="17" t="s">
        <v>8</v>
      </c>
      <c r="G10" s="1">
        <f>SUM(G11+G12)</f>
        <v>3325310</v>
      </c>
      <c r="H10" s="1">
        <f>SUM(H11+H12)</f>
        <v>198336</v>
      </c>
      <c r="I10" s="5">
        <f>SUM(I11+I12)</f>
        <v>3126974</v>
      </c>
    </row>
    <row r="11" spans="2:9" ht="29.25" customHeight="1">
      <c r="B11" s="18"/>
      <c r="C11" s="47"/>
      <c r="D11" s="48"/>
      <c r="E11" s="19" t="s">
        <v>9</v>
      </c>
      <c r="F11" s="17" t="s">
        <v>10</v>
      </c>
      <c r="G11" s="20" t="s">
        <v>11</v>
      </c>
      <c r="H11" s="20" t="s">
        <v>11</v>
      </c>
      <c r="I11" s="5">
        <v>0</v>
      </c>
    </row>
    <row r="12" spans="2:9" ht="37.5" customHeight="1">
      <c r="B12" s="18"/>
      <c r="C12" s="49"/>
      <c r="D12" s="50"/>
      <c r="E12" s="19" t="s">
        <v>12</v>
      </c>
      <c r="F12" s="17" t="s">
        <v>13</v>
      </c>
      <c r="G12" s="20" t="s">
        <v>14</v>
      </c>
      <c r="H12" s="21">
        <v>0</v>
      </c>
      <c r="I12" s="22" t="s">
        <v>14</v>
      </c>
    </row>
    <row r="13" spans="2:9" ht="16.5" customHeight="1">
      <c r="B13" s="15"/>
      <c r="C13" s="40" t="s">
        <v>15</v>
      </c>
      <c r="D13" s="41"/>
      <c r="E13" s="16"/>
      <c r="F13" s="17" t="s">
        <v>16</v>
      </c>
      <c r="G13" s="1">
        <f>SUM(G14+G15)</f>
        <v>6177800</v>
      </c>
      <c r="H13" s="1">
        <f>SUM(H14+H15)</f>
        <v>0</v>
      </c>
      <c r="I13" s="5">
        <f>SUM(I14+I15)</f>
        <v>6177800</v>
      </c>
    </row>
    <row r="14" spans="2:9" ht="27.75" customHeight="1">
      <c r="B14" s="18"/>
      <c r="C14" s="47"/>
      <c r="D14" s="48"/>
      <c r="E14" s="19" t="s">
        <v>17</v>
      </c>
      <c r="F14" s="17" t="s">
        <v>18</v>
      </c>
      <c r="G14" s="20" t="s">
        <v>19</v>
      </c>
      <c r="H14" s="20">
        <v>0</v>
      </c>
      <c r="I14" s="5">
        <v>11800</v>
      </c>
    </row>
    <row r="15" spans="2:9" ht="27.75" customHeight="1">
      <c r="B15" s="18"/>
      <c r="C15" s="49"/>
      <c r="D15" s="50"/>
      <c r="E15" s="19" t="s">
        <v>20</v>
      </c>
      <c r="F15" s="17" t="s">
        <v>21</v>
      </c>
      <c r="G15" s="20" t="s">
        <v>22</v>
      </c>
      <c r="H15" s="21">
        <v>0</v>
      </c>
      <c r="I15" s="22" t="s">
        <v>22</v>
      </c>
    </row>
    <row r="16" spans="2:9" ht="16.5" customHeight="1">
      <c r="B16" s="24" t="s">
        <v>23</v>
      </c>
      <c r="C16" s="45"/>
      <c r="D16" s="46"/>
      <c r="E16" s="25"/>
      <c r="F16" s="12" t="s">
        <v>24</v>
      </c>
      <c r="G16" s="13">
        <f>G17+G21</f>
        <v>1303342</v>
      </c>
      <c r="H16" s="13">
        <f>H17+H21</f>
        <v>388000</v>
      </c>
      <c r="I16" s="14">
        <f>I17+I21</f>
        <v>915342</v>
      </c>
    </row>
    <row r="17" spans="2:9" ht="16.5" customHeight="1">
      <c r="B17" s="15"/>
      <c r="C17" s="40" t="s">
        <v>25</v>
      </c>
      <c r="D17" s="41"/>
      <c r="E17" s="16"/>
      <c r="F17" s="17" t="s">
        <v>26</v>
      </c>
      <c r="G17" s="26">
        <f>G18+G19+G20</f>
        <v>381342</v>
      </c>
      <c r="H17" s="26">
        <f>H18+H19+H20</f>
        <v>380000</v>
      </c>
      <c r="I17" s="27">
        <f>I18+I19+I20</f>
        <v>1342</v>
      </c>
    </row>
    <row r="18" spans="2:9" ht="29.25" customHeight="1">
      <c r="B18" s="18"/>
      <c r="C18" s="47"/>
      <c r="D18" s="48"/>
      <c r="E18" s="19" t="s">
        <v>27</v>
      </c>
      <c r="F18" s="17" t="s">
        <v>28</v>
      </c>
      <c r="G18" s="20" t="s">
        <v>29</v>
      </c>
      <c r="H18" s="20" t="s">
        <v>29</v>
      </c>
      <c r="I18" s="23">
        <v>0</v>
      </c>
    </row>
    <row r="19" spans="2:9" ht="38.25" customHeight="1">
      <c r="B19" s="18"/>
      <c r="C19" s="51"/>
      <c r="D19" s="52"/>
      <c r="E19" s="19" t="s">
        <v>30</v>
      </c>
      <c r="F19" s="17" t="s">
        <v>31</v>
      </c>
      <c r="G19" s="20" t="s">
        <v>32</v>
      </c>
      <c r="H19" s="20" t="s">
        <v>32</v>
      </c>
      <c r="I19" s="23">
        <v>0</v>
      </c>
    </row>
    <row r="20" spans="2:9" ht="27" customHeight="1">
      <c r="B20" s="18"/>
      <c r="C20" s="49"/>
      <c r="D20" s="50"/>
      <c r="E20" s="19" t="s">
        <v>20</v>
      </c>
      <c r="F20" s="17" t="s">
        <v>21</v>
      </c>
      <c r="G20" s="20" t="s">
        <v>33</v>
      </c>
      <c r="H20" s="21">
        <v>0</v>
      </c>
      <c r="I20" s="22" t="s">
        <v>33</v>
      </c>
    </row>
    <row r="21" spans="2:9" ht="16.5" customHeight="1">
      <c r="B21" s="15"/>
      <c r="C21" s="40" t="s">
        <v>34</v>
      </c>
      <c r="D21" s="41"/>
      <c r="E21" s="16"/>
      <c r="F21" s="17" t="s">
        <v>16</v>
      </c>
      <c r="G21" s="26">
        <f>G22+G23</f>
        <v>922000</v>
      </c>
      <c r="H21" s="26">
        <f>H22+H23</f>
        <v>8000</v>
      </c>
      <c r="I21" s="27">
        <f>I22+I23</f>
        <v>914000</v>
      </c>
    </row>
    <row r="22" spans="2:9" ht="16.5" customHeight="1">
      <c r="B22" s="18"/>
      <c r="C22" s="47"/>
      <c r="D22" s="48"/>
      <c r="E22" s="19" t="s">
        <v>35</v>
      </c>
      <c r="F22" s="17" t="s">
        <v>36</v>
      </c>
      <c r="G22" s="20" t="s">
        <v>37</v>
      </c>
      <c r="H22" s="20" t="s">
        <v>37</v>
      </c>
      <c r="I22" s="23">
        <v>0</v>
      </c>
    </row>
    <row r="23" spans="2:9" ht="36.75" customHeight="1">
      <c r="B23" s="18"/>
      <c r="C23" s="49"/>
      <c r="D23" s="50"/>
      <c r="E23" s="19" t="s">
        <v>38</v>
      </c>
      <c r="F23" s="17" t="s">
        <v>39</v>
      </c>
      <c r="G23" s="20" t="s">
        <v>40</v>
      </c>
      <c r="H23" s="21">
        <v>0</v>
      </c>
      <c r="I23" s="22" t="s">
        <v>40</v>
      </c>
    </row>
    <row r="24" spans="2:9" ht="16.5" customHeight="1">
      <c r="B24" s="24" t="s">
        <v>41</v>
      </c>
      <c r="C24" s="45"/>
      <c r="D24" s="46"/>
      <c r="E24" s="25"/>
      <c r="F24" s="12" t="s">
        <v>42</v>
      </c>
      <c r="G24" s="28" t="str">
        <f>G25</f>
        <v>5 000,00</v>
      </c>
      <c r="H24" s="28" t="str">
        <f>H25</f>
        <v>5 000,00</v>
      </c>
      <c r="I24" s="28">
        <f>I25</f>
        <v>0</v>
      </c>
    </row>
    <row r="25" spans="2:9" ht="16.5" customHeight="1">
      <c r="B25" s="15"/>
      <c r="C25" s="40" t="s">
        <v>44</v>
      </c>
      <c r="D25" s="41"/>
      <c r="E25" s="16"/>
      <c r="F25" s="17" t="s">
        <v>45</v>
      </c>
      <c r="G25" s="20" t="str">
        <f>G26</f>
        <v>5 000,00</v>
      </c>
      <c r="H25" s="20" t="str">
        <f>H26</f>
        <v>5 000,00</v>
      </c>
      <c r="I25" s="22">
        <f>I26</f>
        <v>0</v>
      </c>
    </row>
    <row r="26" spans="2:9" ht="16.5" customHeight="1">
      <c r="B26" s="18"/>
      <c r="C26" s="40"/>
      <c r="D26" s="41"/>
      <c r="E26" s="19" t="s">
        <v>46</v>
      </c>
      <c r="F26" s="17" t="s">
        <v>47</v>
      </c>
      <c r="G26" s="20" t="s">
        <v>43</v>
      </c>
      <c r="H26" s="20" t="s">
        <v>43</v>
      </c>
      <c r="I26" s="23">
        <v>0</v>
      </c>
    </row>
    <row r="27" spans="2:9" ht="16.5" customHeight="1">
      <c r="B27" s="24" t="s">
        <v>48</v>
      </c>
      <c r="C27" s="45"/>
      <c r="D27" s="46"/>
      <c r="E27" s="25"/>
      <c r="F27" s="12" t="s">
        <v>49</v>
      </c>
      <c r="G27" s="13">
        <f>G28+G31</f>
        <v>158215</v>
      </c>
      <c r="H27" s="13">
        <f>H28+H31</f>
        <v>158215</v>
      </c>
      <c r="I27" s="14">
        <f>I28+I31</f>
        <v>0</v>
      </c>
    </row>
    <row r="28" spans="2:9" ht="16.5" customHeight="1">
      <c r="B28" s="15"/>
      <c r="C28" s="40" t="s">
        <v>50</v>
      </c>
      <c r="D28" s="41"/>
      <c r="E28" s="16"/>
      <c r="F28" s="17" t="s">
        <v>51</v>
      </c>
      <c r="G28" s="20">
        <f>G29+G30</f>
        <v>78215</v>
      </c>
      <c r="H28" s="20">
        <f>H29+H30</f>
        <v>78215</v>
      </c>
      <c r="I28" s="22">
        <f>I29+I30</f>
        <v>0</v>
      </c>
    </row>
    <row r="29" spans="2:9" ht="35.25" customHeight="1">
      <c r="B29" s="18"/>
      <c r="C29" s="47"/>
      <c r="D29" s="48"/>
      <c r="E29" s="19" t="s">
        <v>52</v>
      </c>
      <c r="F29" s="17" t="s">
        <v>53</v>
      </c>
      <c r="G29" s="20" t="s">
        <v>54</v>
      </c>
      <c r="H29" s="20" t="s">
        <v>54</v>
      </c>
      <c r="I29" s="23">
        <v>0</v>
      </c>
    </row>
    <row r="30" spans="2:9" ht="27" customHeight="1">
      <c r="B30" s="18"/>
      <c r="C30" s="49"/>
      <c r="D30" s="50"/>
      <c r="E30" s="19" t="s">
        <v>55</v>
      </c>
      <c r="F30" s="17" t="s">
        <v>56</v>
      </c>
      <c r="G30" s="20" t="s">
        <v>57</v>
      </c>
      <c r="H30" s="20" t="s">
        <v>57</v>
      </c>
      <c r="I30" s="23">
        <v>0</v>
      </c>
    </row>
    <row r="31" spans="2:9" ht="16.5" customHeight="1">
      <c r="B31" s="15"/>
      <c r="C31" s="40" t="s">
        <v>58</v>
      </c>
      <c r="D31" s="41"/>
      <c r="E31" s="16"/>
      <c r="F31" s="17" t="s">
        <v>16</v>
      </c>
      <c r="G31" s="20" t="str">
        <f>G32</f>
        <v>80 000,00</v>
      </c>
      <c r="H31" s="20" t="str">
        <f>H32</f>
        <v>80 000,00</v>
      </c>
      <c r="I31" s="22">
        <f>I32</f>
        <v>0</v>
      </c>
    </row>
    <row r="32" spans="2:9" ht="16.5" customHeight="1">
      <c r="B32" s="18"/>
      <c r="C32" s="40"/>
      <c r="D32" s="41"/>
      <c r="E32" s="19" t="s">
        <v>60</v>
      </c>
      <c r="F32" s="17" t="s">
        <v>61</v>
      </c>
      <c r="G32" s="20" t="s">
        <v>59</v>
      </c>
      <c r="H32" s="20" t="s">
        <v>59</v>
      </c>
      <c r="I32" s="23">
        <v>0</v>
      </c>
    </row>
    <row r="33" spans="2:9" ht="25.5" customHeight="1">
      <c r="B33" s="24" t="s">
        <v>62</v>
      </c>
      <c r="C33" s="45"/>
      <c r="D33" s="46"/>
      <c r="E33" s="25"/>
      <c r="F33" s="12" t="s">
        <v>63</v>
      </c>
      <c r="G33" s="28" t="str">
        <f aca="true" t="shared" si="0" ref="G33:I34">G34</f>
        <v>1 800,00</v>
      </c>
      <c r="H33" s="28" t="str">
        <f t="shared" si="0"/>
        <v>1 800,00</v>
      </c>
      <c r="I33" s="29">
        <f t="shared" si="0"/>
        <v>0</v>
      </c>
    </row>
    <row r="34" spans="2:9" ht="16.5" customHeight="1">
      <c r="B34" s="15"/>
      <c r="C34" s="40" t="s">
        <v>65</v>
      </c>
      <c r="D34" s="41"/>
      <c r="E34" s="16"/>
      <c r="F34" s="17" t="s">
        <v>66</v>
      </c>
      <c r="G34" s="20" t="str">
        <f t="shared" si="0"/>
        <v>1 800,00</v>
      </c>
      <c r="H34" s="20" t="str">
        <f t="shared" si="0"/>
        <v>1 800,00</v>
      </c>
      <c r="I34" s="22">
        <f t="shared" si="0"/>
        <v>0</v>
      </c>
    </row>
    <row r="35" spans="2:9" ht="36.75" customHeight="1">
      <c r="B35" s="18"/>
      <c r="C35" s="40"/>
      <c r="D35" s="41"/>
      <c r="E35" s="19" t="s">
        <v>52</v>
      </c>
      <c r="F35" s="17" t="s">
        <v>53</v>
      </c>
      <c r="G35" s="20" t="s">
        <v>64</v>
      </c>
      <c r="H35" s="20" t="s">
        <v>64</v>
      </c>
      <c r="I35" s="23">
        <v>0</v>
      </c>
    </row>
    <row r="36" spans="2:9" ht="16.5" customHeight="1">
      <c r="B36" s="24" t="s">
        <v>67</v>
      </c>
      <c r="C36" s="45"/>
      <c r="D36" s="46"/>
      <c r="E36" s="25"/>
      <c r="F36" s="12" t="s">
        <v>68</v>
      </c>
      <c r="G36" s="28" t="str">
        <f aca="true" t="shared" si="1" ref="G36:I37">G37</f>
        <v>15 000,00</v>
      </c>
      <c r="H36" s="28" t="str">
        <f t="shared" si="1"/>
        <v>15 000,00</v>
      </c>
      <c r="I36" s="29">
        <f t="shared" si="1"/>
        <v>0</v>
      </c>
    </row>
    <row r="37" spans="2:9" ht="16.5" customHeight="1">
      <c r="B37" s="15"/>
      <c r="C37" s="40" t="s">
        <v>70</v>
      </c>
      <c r="D37" s="41"/>
      <c r="E37" s="16"/>
      <c r="F37" s="17" t="s">
        <v>71</v>
      </c>
      <c r="G37" s="20" t="str">
        <f t="shared" si="1"/>
        <v>15 000,00</v>
      </c>
      <c r="H37" s="20" t="str">
        <f t="shared" si="1"/>
        <v>15 000,00</v>
      </c>
      <c r="I37" s="22">
        <f t="shared" si="1"/>
        <v>0</v>
      </c>
    </row>
    <row r="38" spans="2:9" ht="16.5" customHeight="1">
      <c r="B38" s="18"/>
      <c r="C38" s="40"/>
      <c r="D38" s="41"/>
      <c r="E38" s="19" t="s">
        <v>72</v>
      </c>
      <c r="F38" s="17" t="s">
        <v>73</v>
      </c>
      <c r="G38" s="20" t="s">
        <v>69</v>
      </c>
      <c r="H38" s="20" t="s">
        <v>69</v>
      </c>
      <c r="I38" s="23"/>
    </row>
    <row r="39" spans="2:9" ht="36" customHeight="1">
      <c r="B39" s="24" t="s">
        <v>74</v>
      </c>
      <c r="C39" s="45"/>
      <c r="D39" s="46"/>
      <c r="E39" s="25"/>
      <c r="F39" s="12" t="s">
        <v>75</v>
      </c>
      <c r="G39" s="13">
        <f>G43+G50+G59+G64+G40</f>
        <v>26700539</v>
      </c>
      <c r="H39" s="13">
        <f>H43+H50+H59+H64+H40</f>
        <v>26700539</v>
      </c>
      <c r="I39" s="14">
        <f>I43+I50+I59+I64+I40</f>
        <v>0</v>
      </c>
    </row>
    <row r="40" spans="2:9" ht="16.5" customHeight="1">
      <c r="B40" s="15"/>
      <c r="C40" s="40" t="s">
        <v>76</v>
      </c>
      <c r="D40" s="41"/>
      <c r="E40" s="16"/>
      <c r="F40" s="17" t="s">
        <v>77</v>
      </c>
      <c r="G40" s="26">
        <f>SUM(G41+G42)</f>
        <v>18500</v>
      </c>
      <c r="H40" s="26">
        <f>SUM(H41+H42)</f>
        <v>18500</v>
      </c>
      <c r="I40" s="27">
        <f>SUM(I41+I42)</f>
        <v>0</v>
      </c>
    </row>
    <row r="41" spans="2:9" ht="25.5" customHeight="1">
      <c r="B41" s="18"/>
      <c r="C41" s="47"/>
      <c r="D41" s="48"/>
      <c r="E41" s="19" t="s">
        <v>78</v>
      </c>
      <c r="F41" s="17" t="s">
        <v>79</v>
      </c>
      <c r="G41" s="20" t="s">
        <v>80</v>
      </c>
      <c r="H41" s="20" t="s">
        <v>80</v>
      </c>
      <c r="I41" s="23">
        <v>0</v>
      </c>
    </row>
    <row r="42" spans="2:9" ht="16.5" customHeight="1">
      <c r="B42" s="18"/>
      <c r="C42" s="49"/>
      <c r="D42" s="50"/>
      <c r="E42" s="19" t="s">
        <v>35</v>
      </c>
      <c r="F42" s="17" t="s">
        <v>36</v>
      </c>
      <c r="G42" s="20" t="s">
        <v>81</v>
      </c>
      <c r="H42" s="20" t="s">
        <v>81</v>
      </c>
      <c r="I42" s="23">
        <v>0</v>
      </c>
    </row>
    <row r="43" spans="2:9" ht="36.75" customHeight="1">
      <c r="B43" s="15"/>
      <c r="C43" s="40" t="s">
        <v>82</v>
      </c>
      <c r="D43" s="41"/>
      <c r="E43" s="16"/>
      <c r="F43" s="17" t="s">
        <v>83</v>
      </c>
      <c r="G43" s="26">
        <f>SUM(G44+G45+G46+G47+G48+G49)</f>
        <v>8239660</v>
      </c>
      <c r="H43" s="26">
        <f>SUM(H44+H45+H46+H47+H48+H49)</f>
        <v>8239660</v>
      </c>
      <c r="I43" s="27">
        <f>SUM(I44+I45+I46+I47+I48+I49)</f>
        <v>0</v>
      </c>
    </row>
    <row r="44" spans="2:9" ht="16.5" customHeight="1">
      <c r="B44" s="18"/>
      <c r="C44" s="47"/>
      <c r="D44" s="48"/>
      <c r="E44" s="19" t="s">
        <v>84</v>
      </c>
      <c r="F44" s="17" t="s">
        <v>85</v>
      </c>
      <c r="G44" s="20" t="s">
        <v>86</v>
      </c>
      <c r="H44" s="20" t="s">
        <v>86</v>
      </c>
      <c r="I44" s="27">
        <f aca="true" t="shared" si="2" ref="I44:I49">SUM(I45+I46+I47+I48+I49+I50)</f>
        <v>0</v>
      </c>
    </row>
    <row r="45" spans="2:9" ht="16.5" customHeight="1">
      <c r="B45" s="18"/>
      <c r="C45" s="51"/>
      <c r="D45" s="52"/>
      <c r="E45" s="19" t="s">
        <v>87</v>
      </c>
      <c r="F45" s="17" t="s">
        <v>88</v>
      </c>
      <c r="G45" s="20" t="s">
        <v>89</v>
      </c>
      <c r="H45" s="20" t="s">
        <v>89</v>
      </c>
      <c r="I45" s="27">
        <f t="shared" si="2"/>
        <v>0</v>
      </c>
    </row>
    <row r="46" spans="2:9" ht="16.5" customHeight="1">
      <c r="B46" s="18"/>
      <c r="C46" s="51"/>
      <c r="D46" s="52"/>
      <c r="E46" s="19" t="s">
        <v>90</v>
      </c>
      <c r="F46" s="17" t="s">
        <v>91</v>
      </c>
      <c r="G46" s="20" t="s">
        <v>92</v>
      </c>
      <c r="H46" s="20" t="s">
        <v>92</v>
      </c>
      <c r="I46" s="27">
        <f t="shared" si="2"/>
        <v>0</v>
      </c>
    </row>
    <row r="47" spans="2:9" ht="16.5" customHeight="1">
      <c r="B47" s="18"/>
      <c r="C47" s="51"/>
      <c r="D47" s="52"/>
      <c r="E47" s="19" t="s">
        <v>93</v>
      </c>
      <c r="F47" s="17" t="s">
        <v>94</v>
      </c>
      <c r="G47" s="20" t="s">
        <v>95</v>
      </c>
      <c r="H47" s="20" t="s">
        <v>95</v>
      </c>
      <c r="I47" s="27">
        <f t="shared" si="2"/>
        <v>0</v>
      </c>
    </row>
    <row r="48" spans="2:9" ht="16.5" customHeight="1">
      <c r="B48" s="18"/>
      <c r="C48" s="51"/>
      <c r="D48" s="52"/>
      <c r="E48" s="19" t="s">
        <v>96</v>
      </c>
      <c r="F48" s="17" t="s">
        <v>97</v>
      </c>
      <c r="G48" s="20" t="s">
        <v>69</v>
      </c>
      <c r="H48" s="20" t="s">
        <v>69</v>
      </c>
      <c r="I48" s="27">
        <f t="shared" si="2"/>
        <v>0</v>
      </c>
    </row>
    <row r="49" spans="2:9" ht="16.5" customHeight="1">
      <c r="B49" s="18"/>
      <c r="C49" s="49"/>
      <c r="D49" s="50"/>
      <c r="E49" s="19" t="s">
        <v>35</v>
      </c>
      <c r="F49" s="17" t="s">
        <v>36</v>
      </c>
      <c r="G49" s="20" t="s">
        <v>98</v>
      </c>
      <c r="H49" s="20" t="s">
        <v>98</v>
      </c>
      <c r="I49" s="27">
        <f t="shared" si="2"/>
        <v>0</v>
      </c>
    </row>
    <row r="50" spans="2:9" ht="36" customHeight="1">
      <c r="B50" s="15"/>
      <c r="C50" s="40" t="s">
        <v>99</v>
      </c>
      <c r="D50" s="41"/>
      <c r="E50" s="16"/>
      <c r="F50" s="17" t="s">
        <v>100</v>
      </c>
      <c r="G50" s="26">
        <f>SUM(G51+G52+G53+G54+G55+G56+G57+G58)</f>
        <v>4042200</v>
      </c>
      <c r="H50" s="26">
        <f>SUM(H51+H52+H53+H54+H55+H56+H57+H58)</f>
        <v>4042200</v>
      </c>
      <c r="I50" s="27">
        <f>SUM(I51+I52+I53+I54+I55+I56+I57+I58)</f>
        <v>0</v>
      </c>
    </row>
    <row r="51" spans="2:9" ht="16.5" customHeight="1">
      <c r="B51" s="18"/>
      <c r="C51" s="47"/>
      <c r="D51" s="48"/>
      <c r="E51" s="19" t="s">
        <v>84</v>
      </c>
      <c r="F51" s="17" t="s">
        <v>85</v>
      </c>
      <c r="G51" s="20" t="s">
        <v>101</v>
      </c>
      <c r="H51" s="20" t="s">
        <v>101</v>
      </c>
      <c r="I51" s="27">
        <f aca="true" t="shared" si="3" ref="I51:I58">SUM(I52+I53+I54+I55+I56+I57)</f>
        <v>0</v>
      </c>
    </row>
    <row r="52" spans="2:9" ht="16.5" customHeight="1">
      <c r="B52" s="18"/>
      <c r="C52" s="51"/>
      <c r="D52" s="52"/>
      <c r="E52" s="19" t="s">
        <v>87</v>
      </c>
      <c r="F52" s="17" t="s">
        <v>88</v>
      </c>
      <c r="G52" s="20" t="s">
        <v>102</v>
      </c>
      <c r="H52" s="20" t="s">
        <v>102</v>
      </c>
      <c r="I52" s="27">
        <f t="shared" si="3"/>
        <v>0</v>
      </c>
    </row>
    <row r="53" spans="2:9" ht="16.5" customHeight="1">
      <c r="B53" s="18"/>
      <c r="C53" s="51"/>
      <c r="D53" s="52"/>
      <c r="E53" s="19" t="s">
        <v>90</v>
      </c>
      <c r="F53" s="17" t="s">
        <v>91</v>
      </c>
      <c r="G53" s="20" t="s">
        <v>103</v>
      </c>
      <c r="H53" s="20" t="s">
        <v>103</v>
      </c>
      <c r="I53" s="27">
        <f t="shared" si="3"/>
        <v>0</v>
      </c>
    </row>
    <row r="54" spans="2:9" ht="16.5" customHeight="1">
      <c r="B54" s="18"/>
      <c r="C54" s="51"/>
      <c r="D54" s="52"/>
      <c r="E54" s="19" t="s">
        <v>93</v>
      </c>
      <c r="F54" s="17" t="s">
        <v>94</v>
      </c>
      <c r="G54" s="20" t="s">
        <v>104</v>
      </c>
      <c r="H54" s="20" t="s">
        <v>104</v>
      </c>
      <c r="I54" s="27">
        <f t="shared" si="3"/>
        <v>0</v>
      </c>
    </row>
    <row r="55" spans="2:9" ht="16.5" customHeight="1">
      <c r="B55" s="18"/>
      <c r="C55" s="51"/>
      <c r="D55" s="52"/>
      <c r="E55" s="19" t="s">
        <v>105</v>
      </c>
      <c r="F55" s="17" t="s">
        <v>106</v>
      </c>
      <c r="G55" s="20" t="s">
        <v>43</v>
      </c>
      <c r="H55" s="20" t="s">
        <v>43</v>
      </c>
      <c r="I55" s="27">
        <f t="shared" si="3"/>
        <v>0</v>
      </c>
    </row>
    <row r="56" spans="2:9" ht="16.5" customHeight="1">
      <c r="B56" s="18"/>
      <c r="C56" s="51"/>
      <c r="D56" s="52"/>
      <c r="E56" s="19" t="s">
        <v>107</v>
      </c>
      <c r="F56" s="17" t="s">
        <v>108</v>
      </c>
      <c r="G56" s="20" t="s">
        <v>109</v>
      </c>
      <c r="H56" s="20" t="s">
        <v>109</v>
      </c>
      <c r="I56" s="27">
        <f t="shared" si="3"/>
        <v>0</v>
      </c>
    </row>
    <row r="57" spans="2:9" ht="16.5" customHeight="1">
      <c r="B57" s="18"/>
      <c r="C57" s="51"/>
      <c r="D57" s="52"/>
      <c r="E57" s="19" t="s">
        <v>96</v>
      </c>
      <c r="F57" s="17" t="s">
        <v>97</v>
      </c>
      <c r="G57" s="20" t="s">
        <v>110</v>
      </c>
      <c r="H57" s="20" t="s">
        <v>110</v>
      </c>
      <c r="I57" s="27">
        <f t="shared" si="3"/>
        <v>0</v>
      </c>
    </row>
    <row r="58" spans="2:9" ht="16.5" customHeight="1">
      <c r="B58" s="18"/>
      <c r="C58" s="49"/>
      <c r="D58" s="50"/>
      <c r="E58" s="19" t="s">
        <v>35</v>
      </c>
      <c r="F58" s="17" t="s">
        <v>36</v>
      </c>
      <c r="G58" s="20" t="s">
        <v>59</v>
      </c>
      <c r="H58" s="20" t="s">
        <v>59</v>
      </c>
      <c r="I58" s="27">
        <f t="shared" si="3"/>
        <v>0</v>
      </c>
    </row>
    <row r="59" spans="2:9" ht="27" customHeight="1">
      <c r="B59" s="15"/>
      <c r="C59" s="40" t="s">
        <v>111</v>
      </c>
      <c r="D59" s="41"/>
      <c r="E59" s="16"/>
      <c r="F59" s="17" t="s">
        <v>112</v>
      </c>
      <c r="G59" s="26">
        <f>SUM(G60+G61+G62+G63)</f>
        <v>3246000</v>
      </c>
      <c r="H59" s="26">
        <f>SUM(H60+H61+H62+H63)</f>
        <v>3246000</v>
      </c>
      <c r="I59" s="27">
        <f>SUM(I60+I61+I62+I63)</f>
        <v>0</v>
      </c>
    </row>
    <row r="60" spans="2:9" ht="16.5" customHeight="1">
      <c r="B60" s="18"/>
      <c r="C60" s="47"/>
      <c r="D60" s="48"/>
      <c r="E60" s="19" t="s">
        <v>113</v>
      </c>
      <c r="F60" s="17" t="s">
        <v>114</v>
      </c>
      <c r="G60" s="20" t="s">
        <v>115</v>
      </c>
      <c r="H60" s="20" t="s">
        <v>115</v>
      </c>
      <c r="I60" s="27">
        <f>SUM(I61+I62+I63+I64+I65+I66)</f>
        <v>0</v>
      </c>
    </row>
    <row r="61" spans="2:9" ht="16.5" customHeight="1">
      <c r="B61" s="18"/>
      <c r="C61" s="51"/>
      <c r="D61" s="52"/>
      <c r="E61" s="19" t="s">
        <v>116</v>
      </c>
      <c r="F61" s="17" t="s">
        <v>117</v>
      </c>
      <c r="G61" s="20" t="s">
        <v>43</v>
      </c>
      <c r="H61" s="20" t="s">
        <v>43</v>
      </c>
      <c r="I61" s="27">
        <f>SUM(I62+I63+I64+I65+I66+I67)</f>
        <v>0</v>
      </c>
    </row>
    <row r="62" spans="2:9" ht="16.5" customHeight="1">
      <c r="B62" s="18"/>
      <c r="C62" s="51"/>
      <c r="D62" s="52"/>
      <c r="E62" s="19" t="s">
        <v>118</v>
      </c>
      <c r="F62" s="17" t="s">
        <v>119</v>
      </c>
      <c r="G62" s="20" t="s">
        <v>120</v>
      </c>
      <c r="H62" s="20" t="s">
        <v>120</v>
      </c>
      <c r="I62" s="27">
        <f>SUM(I63+I64+I65+I66+I67+I68)</f>
        <v>0</v>
      </c>
    </row>
    <row r="63" spans="2:9" ht="25.5" customHeight="1">
      <c r="B63" s="18"/>
      <c r="C63" s="49"/>
      <c r="D63" s="50"/>
      <c r="E63" s="19" t="s">
        <v>121</v>
      </c>
      <c r="F63" s="17" t="s">
        <v>122</v>
      </c>
      <c r="G63" s="20" t="s">
        <v>123</v>
      </c>
      <c r="H63" s="20" t="s">
        <v>123</v>
      </c>
      <c r="I63" s="27">
        <f>SUM(I64+I65+I66+I67+I68+I69)</f>
        <v>0</v>
      </c>
    </row>
    <row r="64" spans="2:10" ht="16.5" customHeight="1">
      <c r="B64" s="15"/>
      <c r="C64" s="40" t="s">
        <v>124</v>
      </c>
      <c r="D64" s="41"/>
      <c r="E64" s="16"/>
      <c r="F64" s="17" t="s">
        <v>125</v>
      </c>
      <c r="G64" s="26">
        <f>G65+G66</f>
        <v>11154179</v>
      </c>
      <c r="H64" s="26">
        <f>H65+H66</f>
        <v>11154179</v>
      </c>
      <c r="I64" s="27">
        <f>I65+I66</f>
        <v>0</v>
      </c>
      <c r="J64" s="2"/>
    </row>
    <row r="65" spans="2:9" ht="16.5" customHeight="1">
      <c r="B65" s="18"/>
      <c r="C65" s="47"/>
      <c r="D65" s="48"/>
      <c r="E65" s="19" t="s">
        <v>126</v>
      </c>
      <c r="F65" s="17" t="s">
        <v>127</v>
      </c>
      <c r="G65" s="20" t="s">
        <v>128</v>
      </c>
      <c r="H65" s="20" t="s">
        <v>128</v>
      </c>
      <c r="I65" s="23">
        <v>0</v>
      </c>
    </row>
    <row r="66" spans="2:9" ht="16.5" customHeight="1">
      <c r="B66" s="18"/>
      <c r="C66" s="49"/>
      <c r="D66" s="50"/>
      <c r="E66" s="19" t="s">
        <v>129</v>
      </c>
      <c r="F66" s="17" t="s">
        <v>130</v>
      </c>
      <c r="G66" s="20" t="s">
        <v>131</v>
      </c>
      <c r="H66" s="20" t="s">
        <v>131</v>
      </c>
      <c r="I66" s="23">
        <v>0</v>
      </c>
    </row>
    <row r="67" spans="2:9" ht="16.5" customHeight="1">
      <c r="B67" s="24" t="s">
        <v>132</v>
      </c>
      <c r="C67" s="45"/>
      <c r="D67" s="46"/>
      <c r="E67" s="25"/>
      <c r="F67" s="12" t="s">
        <v>133</v>
      </c>
      <c r="G67" s="13">
        <f>G68+G70</f>
        <v>7580476</v>
      </c>
      <c r="H67" s="13">
        <f>H68+H70</f>
        <v>7580476</v>
      </c>
      <c r="I67" s="14">
        <f>I68+I70</f>
        <v>0</v>
      </c>
    </row>
    <row r="68" spans="2:9" ht="19.5" customHeight="1">
      <c r="B68" s="15"/>
      <c r="C68" s="40" t="s">
        <v>134</v>
      </c>
      <c r="D68" s="41"/>
      <c r="E68" s="16"/>
      <c r="F68" s="17" t="s">
        <v>135</v>
      </c>
      <c r="G68" s="20" t="str">
        <f>G69</f>
        <v>7 443 889,00</v>
      </c>
      <c r="H68" s="20" t="str">
        <f>H69</f>
        <v>7 443 889,00</v>
      </c>
      <c r="I68" s="22">
        <f>I69</f>
        <v>0</v>
      </c>
    </row>
    <row r="69" spans="2:9" ht="16.5" customHeight="1">
      <c r="B69" s="18"/>
      <c r="C69" s="40"/>
      <c r="D69" s="41"/>
      <c r="E69" s="19" t="s">
        <v>137</v>
      </c>
      <c r="F69" s="17" t="s">
        <v>138</v>
      </c>
      <c r="G69" s="20" t="s">
        <v>136</v>
      </c>
      <c r="H69" s="20" t="s">
        <v>136</v>
      </c>
      <c r="I69" s="23">
        <v>0</v>
      </c>
    </row>
    <row r="70" spans="2:9" ht="16.5" customHeight="1">
      <c r="B70" s="15"/>
      <c r="C70" s="40" t="s">
        <v>139</v>
      </c>
      <c r="D70" s="41"/>
      <c r="E70" s="16"/>
      <c r="F70" s="17" t="s">
        <v>140</v>
      </c>
      <c r="G70" s="20" t="str">
        <f>G71</f>
        <v>136 587,00</v>
      </c>
      <c r="H70" s="20" t="str">
        <f>H71</f>
        <v>136 587,00</v>
      </c>
      <c r="I70" s="22">
        <f>I71</f>
        <v>0</v>
      </c>
    </row>
    <row r="71" spans="2:9" ht="16.5" customHeight="1">
      <c r="B71" s="18"/>
      <c r="C71" s="40"/>
      <c r="D71" s="41"/>
      <c r="E71" s="19" t="s">
        <v>137</v>
      </c>
      <c r="F71" s="17" t="s">
        <v>138</v>
      </c>
      <c r="G71" s="20" t="s">
        <v>141</v>
      </c>
      <c r="H71" s="20" t="s">
        <v>141</v>
      </c>
      <c r="I71" s="23">
        <v>0</v>
      </c>
    </row>
    <row r="72" spans="2:9" ht="16.5" customHeight="1">
      <c r="B72" s="24" t="s">
        <v>142</v>
      </c>
      <c r="C72" s="45"/>
      <c r="D72" s="46"/>
      <c r="E72" s="25"/>
      <c r="F72" s="12" t="s">
        <v>143</v>
      </c>
      <c r="G72" s="13">
        <f>G73+G76+G80+G82+G85</f>
        <v>1294216</v>
      </c>
      <c r="H72" s="13">
        <f>H73+H76+H80+H82+H85</f>
        <v>1073194</v>
      </c>
      <c r="I72" s="14">
        <f>I73+I76+I80+I82+I85</f>
        <v>221022</v>
      </c>
    </row>
    <row r="73" spans="2:9" ht="16.5" customHeight="1">
      <c r="B73" s="15"/>
      <c r="C73" s="40" t="s">
        <v>144</v>
      </c>
      <c r="D73" s="41"/>
      <c r="E73" s="16"/>
      <c r="F73" s="17" t="s">
        <v>145</v>
      </c>
      <c r="G73" s="26">
        <f>SUM(G74+G75)</f>
        <v>42000</v>
      </c>
      <c r="H73" s="26">
        <f>SUM(H74+H75)</f>
        <v>42000</v>
      </c>
      <c r="I73" s="22">
        <f>SUM(I74+I75)</f>
        <v>0</v>
      </c>
    </row>
    <row r="74" spans="2:9" ht="36.75" customHeight="1">
      <c r="B74" s="18"/>
      <c r="C74" s="47"/>
      <c r="D74" s="48"/>
      <c r="E74" s="19" t="s">
        <v>30</v>
      </c>
      <c r="F74" s="17" t="s">
        <v>31</v>
      </c>
      <c r="G74" s="26" t="s">
        <v>146</v>
      </c>
      <c r="H74" s="26" t="s">
        <v>146</v>
      </c>
      <c r="I74" s="5">
        <v>0</v>
      </c>
    </row>
    <row r="75" spans="2:9" ht="16.5" customHeight="1">
      <c r="B75" s="18"/>
      <c r="C75" s="49"/>
      <c r="D75" s="50"/>
      <c r="E75" s="19" t="s">
        <v>60</v>
      </c>
      <c r="F75" s="17" t="s">
        <v>61</v>
      </c>
      <c r="G75" s="26" t="s">
        <v>80</v>
      </c>
      <c r="H75" s="26" t="s">
        <v>80</v>
      </c>
      <c r="I75" s="5">
        <v>0</v>
      </c>
    </row>
    <row r="76" spans="2:9" ht="16.5" customHeight="1">
      <c r="B76" s="15"/>
      <c r="C76" s="40" t="s">
        <v>147</v>
      </c>
      <c r="D76" s="41"/>
      <c r="E76" s="16"/>
      <c r="F76" s="17" t="s">
        <v>148</v>
      </c>
      <c r="G76" s="26">
        <f>SUM(G77+G78+G79)</f>
        <v>932894</v>
      </c>
      <c r="H76" s="26">
        <f>SUM(H77+H78+H79)</f>
        <v>932894</v>
      </c>
      <c r="I76" s="27">
        <f>SUM(I77+I78+I79)</f>
        <v>0</v>
      </c>
    </row>
    <row r="77" spans="2:9" ht="16.5" customHeight="1">
      <c r="B77" s="18"/>
      <c r="C77" s="47"/>
      <c r="D77" s="48"/>
      <c r="E77" s="19" t="s">
        <v>46</v>
      </c>
      <c r="F77" s="17" t="s">
        <v>47</v>
      </c>
      <c r="G77" s="26" t="s">
        <v>149</v>
      </c>
      <c r="H77" s="26" t="s">
        <v>149</v>
      </c>
      <c r="I77" s="5">
        <v>0</v>
      </c>
    </row>
    <row r="78" spans="2:9" ht="16.5" customHeight="1">
      <c r="B78" s="18"/>
      <c r="C78" s="51"/>
      <c r="D78" s="52"/>
      <c r="E78" s="19" t="s">
        <v>60</v>
      </c>
      <c r="F78" s="17" t="s">
        <v>61</v>
      </c>
      <c r="G78" s="26" t="s">
        <v>150</v>
      </c>
      <c r="H78" s="26" t="s">
        <v>150</v>
      </c>
      <c r="I78" s="5">
        <v>0</v>
      </c>
    </row>
    <row r="79" spans="2:9" ht="30" customHeight="1">
      <c r="B79" s="18"/>
      <c r="C79" s="49"/>
      <c r="D79" s="50"/>
      <c r="E79" s="19" t="s">
        <v>151</v>
      </c>
      <c r="F79" s="17" t="s">
        <v>152</v>
      </c>
      <c r="G79" s="26" t="s">
        <v>153</v>
      </c>
      <c r="H79" s="26" t="s">
        <v>153</v>
      </c>
      <c r="I79" s="5">
        <v>0</v>
      </c>
    </row>
    <row r="80" spans="2:9" ht="16.5" customHeight="1">
      <c r="B80" s="15"/>
      <c r="C80" s="40" t="s">
        <v>154</v>
      </c>
      <c r="D80" s="41"/>
      <c r="E80" s="16"/>
      <c r="F80" s="17" t="s">
        <v>155</v>
      </c>
      <c r="G80" s="26" t="str">
        <f>G81</f>
        <v>87 000,00</v>
      </c>
      <c r="H80" s="26">
        <f>H81</f>
        <v>87000</v>
      </c>
      <c r="I80" s="27">
        <f>I81</f>
        <v>0</v>
      </c>
    </row>
    <row r="81" spans="2:9" ht="16.5" customHeight="1">
      <c r="B81" s="18"/>
      <c r="C81" s="40"/>
      <c r="D81" s="41"/>
      <c r="E81" s="19" t="s">
        <v>46</v>
      </c>
      <c r="F81" s="17" t="s">
        <v>47</v>
      </c>
      <c r="G81" s="26" t="s">
        <v>156</v>
      </c>
      <c r="H81" s="1">
        <v>87000</v>
      </c>
      <c r="I81" s="27">
        <v>0</v>
      </c>
    </row>
    <row r="82" spans="2:9" ht="16.5" customHeight="1">
      <c r="B82" s="15"/>
      <c r="C82" s="40" t="s">
        <v>157</v>
      </c>
      <c r="D82" s="41"/>
      <c r="E82" s="16"/>
      <c r="F82" s="17" t="s">
        <v>158</v>
      </c>
      <c r="G82" s="26">
        <f>G83+G84</f>
        <v>222522</v>
      </c>
      <c r="H82" s="26">
        <f>H83+H84</f>
        <v>1500</v>
      </c>
      <c r="I82" s="27">
        <f>I83+I84</f>
        <v>221022</v>
      </c>
    </row>
    <row r="83" spans="2:9" ht="16.5" customHeight="1">
      <c r="B83" s="18"/>
      <c r="C83" s="47"/>
      <c r="D83" s="48"/>
      <c r="E83" s="19" t="s">
        <v>60</v>
      </c>
      <c r="F83" s="17" t="s">
        <v>61</v>
      </c>
      <c r="G83" s="20">
        <f>H83+I83</f>
        <v>1500</v>
      </c>
      <c r="H83" s="20" t="s">
        <v>159</v>
      </c>
      <c r="I83" s="23">
        <v>0</v>
      </c>
    </row>
    <row r="84" spans="2:9" ht="37.5" customHeight="1">
      <c r="B84" s="18"/>
      <c r="C84" s="49"/>
      <c r="D84" s="50"/>
      <c r="E84" s="19" t="s">
        <v>12</v>
      </c>
      <c r="F84" s="17" t="s">
        <v>13</v>
      </c>
      <c r="G84" s="20" t="s">
        <v>160</v>
      </c>
      <c r="H84" s="30" t="s">
        <v>233</v>
      </c>
      <c r="I84" s="22" t="s">
        <v>160</v>
      </c>
    </row>
    <row r="85" spans="2:9" ht="16.5" customHeight="1">
      <c r="B85" s="15"/>
      <c r="C85" s="40" t="s">
        <v>161</v>
      </c>
      <c r="D85" s="41"/>
      <c r="E85" s="16"/>
      <c r="F85" s="17" t="s">
        <v>162</v>
      </c>
      <c r="G85" s="20" t="str">
        <f>G86</f>
        <v>9 800,00</v>
      </c>
      <c r="H85" s="20" t="str">
        <f>H86</f>
        <v>9 800,00</v>
      </c>
      <c r="I85" s="22">
        <f>I86</f>
        <v>0</v>
      </c>
    </row>
    <row r="86" spans="2:9" ht="16.5" customHeight="1">
      <c r="B86" s="18"/>
      <c r="C86" s="40"/>
      <c r="D86" s="41"/>
      <c r="E86" s="19" t="s">
        <v>60</v>
      </c>
      <c r="F86" s="17" t="s">
        <v>61</v>
      </c>
      <c r="G86" s="20" t="s">
        <v>163</v>
      </c>
      <c r="H86" s="20" t="s">
        <v>163</v>
      </c>
      <c r="I86" s="23">
        <v>0</v>
      </c>
    </row>
    <row r="87" spans="2:9" ht="16.5" customHeight="1">
      <c r="B87" s="24" t="s">
        <v>164</v>
      </c>
      <c r="C87" s="45"/>
      <c r="D87" s="46"/>
      <c r="E87" s="25"/>
      <c r="F87" s="12" t="s">
        <v>165</v>
      </c>
      <c r="G87" s="13">
        <f>G88+G93+G96+G98+G100+G103+G106</f>
        <v>2784407</v>
      </c>
      <c r="H87" s="13">
        <f>H88+H93+H96+H98+H100+H103+H106</f>
        <v>2784407</v>
      </c>
      <c r="I87" s="14">
        <f>I88+I93+I96+I98+I100+I103+I106</f>
        <v>0</v>
      </c>
    </row>
    <row r="88" spans="2:9" ht="30" customHeight="1">
      <c r="B88" s="15"/>
      <c r="C88" s="40" t="s">
        <v>166</v>
      </c>
      <c r="D88" s="41"/>
      <c r="E88" s="16"/>
      <c r="F88" s="17" t="s">
        <v>167</v>
      </c>
      <c r="G88" s="26">
        <f>SUM(G89+G90+G91+G92)</f>
        <v>1993227</v>
      </c>
      <c r="H88" s="26">
        <f>SUM(H89+H90+H91+H92)</f>
        <v>1993227</v>
      </c>
      <c r="I88" s="22">
        <f>SUM(I89+I90+I91+I92)</f>
        <v>0</v>
      </c>
    </row>
    <row r="89" spans="2:9" ht="16.5" customHeight="1">
      <c r="B89" s="18"/>
      <c r="C89" s="47"/>
      <c r="D89" s="48"/>
      <c r="E89" s="19" t="s">
        <v>168</v>
      </c>
      <c r="F89" s="17" t="s">
        <v>169</v>
      </c>
      <c r="G89" s="20" t="s">
        <v>170</v>
      </c>
      <c r="H89" s="20" t="s">
        <v>170</v>
      </c>
      <c r="I89" s="23">
        <v>0</v>
      </c>
    </row>
    <row r="90" spans="2:9" ht="29.25" customHeight="1">
      <c r="B90" s="18"/>
      <c r="C90" s="51"/>
      <c r="D90" s="52"/>
      <c r="E90" s="19" t="s">
        <v>171</v>
      </c>
      <c r="F90" s="17" t="s">
        <v>172</v>
      </c>
      <c r="G90" s="20" t="s">
        <v>173</v>
      </c>
      <c r="H90" s="20" t="s">
        <v>173</v>
      </c>
      <c r="I90" s="23">
        <v>0</v>
      </c>
    </row>
    <row r="91" spans="2:9" ht="36" customHeight="1">
      <c r="B91" s="18"/>
      <c r="C91" s="51"/>
      <c r="D91" s="52"/>
      <c r="E91" s="19" t="s">
        <v>52</v>
      </c>
      <c r="F91" s="17" t="s">
        <v>53</v>
      </c>
      <c r="G91" s="20" t="s">
        <v>174</v>
      </c>
      <c r="H91" s="20" t="s">
        <v>174</v>
      </c>
      <c r="I91" s="23">
        <v>0</v>
      </c>
    </row>
    <row r="92" spans="2:9" ht="27.75" customHeight="1">
      <c r="B92" s="18"/>
      <c r="C92" s="49"/>
      <c r="D92" s="50"/>
      <c r="E92" s="19" t="s">
        <v>55</v>
      </c>
      <c r="F92" s="17" t="s">
        <v>56</v>
      </c>
      <c r="G92" s="20" t="s">
        <v>175</v>
      </c>
      <c r="H92" s="20" t="s">
        <v>175</v>
      </c>
      <c r="I92" s="23">
        <v>0</v>
      </c>
    </row>
    <row r="93" spans="2:9" ht="39" customHeight="1">
      <c r="B93" s="15"/>
      <c r="C93" s="40" t="s">
        <v>176</v>
      </c>
      <c r="D93" s="41"/>
      <c r="E93" s="16"/>
      <c r="F93" s="17" t="s">
        <v>177</v>
      </c>
      <c r="G93" s="26">
        <f>SUM(G94+G95)</f>
        <v>42000</v>
      </c>
      <c r="H93" s="26">
        <f>SUM(H94+H95)</f>
        <v>42000</v>
      </c>
      <c r="I93" s="27">
        <f>SUM(I94+I95)</f>
        <v>0</v>
      </c>
    </row>
    <row r="94" spans="2:9" ht="39" customHeight="1">
      <c r="B94" s="18"/>
      <c r="C94" s="47"/>
      <c r="D94" s="48"/>
      <c r="E94" s="19" t="s">
        <v>52</v>
      </c>
      <c r="F94" s="17" t="s">
        <v>53</v>
      </c>
      <c r="G94" s="20" t="s">
        <v>178</v>
      </c>
      <c r="H94" s="20" t="s">
        <v>178</v>
      </c>
      <c r="I94" s="23">
        <v>0</v>
      </c>
    </row>
    <row r="95" spans="2:9" ht="25.5" customHeight="1">
      <c r="B95" s="18"/>
      <c r="C95" s="49"/>
      <c r="D95" s="50"/>
      <c r="E95" s="19" t="s">
        <v>179</v>
      </c>
      <c r="F95" s="17" t="s">
        <v>180</v>
      </c>
      <c r="G95" s="20" t="s">
        <v>181</v>
      </c>
      <c r="H95" s="20" t="s">
        <v>181</v>
      </c>
      <c r="I95" s="23">
        <v>0</v>
      </c>
    </row>
    <row r="96" spans="2:9" ht="19.5" customHeight="1">
      <c r="B96" s="15"/>
      <c r="C96" s="40" t="s">
        <v>182</v>
      </c>
      <c r="D96" s="41"/>
      <c r="E96" s="16"/>
      <c r="F96" s="17" t="s">
        <v>183</v>
      </c>
      <c r="G96" s="20" t="str">
        <f>G97</f>
        <v>106 000,00</v>
      </c>
      <c r="H96" s="20" t="str">
        <f>H97</f>
        <v>106 000,00</v>
      </c>
      <c r="I96" s="22">
        <f>I97</f>
        <v>0</v>
      </c>
    </row>
    <row r="97" spans="2:9" ht="26.25" customHeight="1">
      <c r="B97" s="18"/>
      <c r="C97" s="40"/>
      <c r="D97" s="41"/>
      <c r="E97" s="19" t="s">
        <v>179</v>
      </c>
      <c r="F97" s="17" t="s">
        <v>180</v>
      </c>
      <c r="G97" s="20" t="s">
        <v>184</v>
      </c>
      <c r="H97" s="20" t="s">
        <v>184</v>
      </c>
      <c r="I97" s="23">
        <v>0</v>
      </c>
    </row>
    <row r="98" spans="2:9" ht="16.5" customHeight="1">
      <c r="B98" s="15"/>
      <c r="C98" s="40" t="s">
        <v>185</v>
      </c>
      <c r="D98" s="41"/>
      <c r="E98" s="16"/>
      <c r="F98" s="17" t="s">
        <v>186</v>
      </c>
      <c r="G98" s="20" t="str">
        <f>G99</f>
        <v>280 000,00</v>
      </c>
      <c r="H98" s="20" t="str">
        <f>H99</f>
        <v>280 000,00</v>
      </c>
      <c r="I98" s="22">
        <f>I99</f>
        <v>0</v>
      </c>
    </row>
    <row r="99" spans="2:9" ht="27.75" customHeight="1">
      <c r="B99" s="18"/>
      <c r="C99" s="40"/>
      <c r="D99" s="41"/>
      <c r="E99" s="19" t="s">
        <v>179</v>
      </c>
      <c r="F99" s="17" t="s">
        <v>180</v>
      </c>
      <c r="G99" s="20" t="s">
        <v>187</v>
      </c>
      <c r="H99" s="20" t="s">
        <v>187</v>
      </c>
      <c r="I99" s="23">
        <v>0</v>
      </c>
    </row>
    <row r="100" spans="2:9" ht="16.5" customHeight="1">
      <c r="B100" s="15"/>
      <c r="C100" s="40" t="s">
        <v>188</v>
      </c>
      <c r="D100" s="41"/>
      <c r="E100" s="16"/>
      <c r="F100" s="17" t="s">
        <v>189</v>
      </c>
      <c r="G100" s="26">
        <f>SUM(G101+G102)</f>
        <v>134500</v>
      </c>
      <c r="H100" s="26">
        <f>SUM(H101+H102)</f>
        <v>134500</v>
      </c>
      <c r="I100" s="22">
        <f>SUM(I101+I102)</f>
        <v>0</v>
      </c>
    </row>
    <row r="101" spans="2:9" ht="16.5" customHeight="1">
      <c r="B101" s="18"/>
      <c r="C101" s="47"/>
      <c r="D101" s="48"/>
      <c r="E101" s="19" t="s">
        <v>60</v>
      </c>
      <c r="F101" s="17" t="s">
        <v>61</v>
      </c>
      <c r="G101" s="20" t="s">
        <v>190</v>
      </c>
      <c r="H101" s="20" t="s">
        <v>190</v>
      </c>
      <c r="I101" s="23">
        <v>0</v>
      </c>
    </row>
    <row r="102" spans="2:9" ht="26.25" customHeight="1">
      <c r="B102" s="18"/>
      <c r="C102" s="49"/>
      <c r="D102" s="50"/>
      <c r="E102" s="19" t="s">
        <v>179</v>
      </c>
      <c r="F102" s="17" t="s">
        <v>180</v>
      </c>
      <c r="G102" s="20" t="s">
        <v>191</v>
      </c>
      <c r="H102" s="20" t="s">
        <v>191</v>
      </c>
      <c r="I102" s="23">
        <v>0</v>
      </c>
    </row>
    <row r="103" spans="2:9" ht="16.5" customHeight="1">
      <c r="B103" s="15"/>
      <c r="C103" s="40" t="s">
        <v>192</v>
      </c>
      <c r="D103" s="41"/>
      <c r="E103" s="16"/>
      <c r="F103" s="17" t="s">
        <v>193</v>
      </c>
      <c r="G103" s="26">
        <f>SUM(G104+G105)</f>
        <v>8000</v>
      </c>
      <c r="H103" s="26">
        <f>SUM(H104+H105)</f>
        <v>8000</v>
      </c>
      <c r="I103" s="22">
        <f>SUM(I104+I105)</f>
        <v>0</v>
      </c>
    </row>
    <row r="104" spans="2:9" ht="16.5" customHeight="1">
      <c r="B104" s="18"/>
      <c r="C104" s="47"/>
      <c r="D104" s="48"/>
      <c r="E104" s="19" t="s">
        <v>46</v>
      </c>
      <c r="F104" s="17" t="s">
        <v>47</v>
      </c>
      <c r="G104" s="20" t="s">
        <v>194</v>
      </c>
      <c r="H104" s="20" t="s">
        <v>194</v>
      </c>
      <c r="I104" s="23">
        <v>0</v>
      </c>
    </row>
    <row r="105" spans="2:9" ht="16.5" customHeight="1">
      <c r="B105" s="18"/>
      <c r="C105" s="49"/>
      <c r="D105" s="50"/>
      <c r="E105" s="19" t="s">
        <v>168</v>
      </c>
      <c r="F105" s="17" t="s">
        <v>169</v>
      </c>
      <c r="G105" s="20" t="s">
        <v>195</v>
      </c>
      <c r="H105" s="20" t="s">
        <v>195</v>
      </c>
      <c r="I105" s="23">
        <v>0</v>
      </c>
    </row>
    <row r="106" spans="2:9" ht="16.5" customHeight="1">
      <c r="B106" s="15"/>
      <c r="C106" s="40" t="s">
        <v>196</v>
      </c>
      <c r="D106" s="41"/>
      <c r="E106" s="16"/>
      <c r="F106" s="17" t="s">
        <v>16</v>
      </c>
      <c r="G106" s="26">
        <f>SUM(G107+G108+G109)</f>
        <v>220680</v>
      </c>
      <c r="H106" s="26">
        <f>SUM(H107+H108+H109)</f>
        <v>220680</v>
      </c>
      <c r="I106" s="27">
        <f>SUM(I107+I108+I109)</f>
        <v>0</v>
      </c>
    </row>
    <row r="107" spans="2:9" ht="16.5" customHeight="1">
      <c r="B107" s="18"/>
      <c r="C107" s="47"/>
      <c r="D107" s="48"/>
      <c r="E107" s="19" t="s">
        <v>168</v>
      </c>
      <c r="F107" s="17" t="s">
        <v>169</v>
      </c>
      <c r="G107" s="20" t="s">
        <v>197</v>
      </c>
      <c r="H107" s="20" t="s">
        <v>197</v>
      </c>
      <c r="I107" s="23">
        <v>0</v>
      </c>
    </row>
    <row r="108" spans="2:9" ht="38.25" customHeight="1">
      <c r="B108" s="18"/>
      <c r="C108" s="51"/>
      <c r="D108" s="52"/>
      <c r="E108" s="19" t="s">
        <v>52</v>
      </c>
      <c r="F108" s="17" t="s">
        <v>53</v>
      </c>
      <c r="G108" s="20" t="s">
        <v>198</v>
      </c>
      <c r="H108" s="20" t="s">
        <v>198</v>
      </c>
      <c r="I108" s="23">
        <v>0</v>
      </c>
    </row>
    <row r="109" spans="2:9" ht="25.5" customHeight="1">
      <c r="B109" s="18"/>
      <c r="C109" s="49"/>
      <c r="D109" s="50"/>
      <c r="E109" s="19" t="s">
        <v>179</v>
      </c>
      <c r="F109" s="17" t="s">
        <v>180</v>
      </c>
      <c r="G109" s="20" t="s">
        <v>199</v>
      </c>
      <c r="H109" s="20" t="s">
        <v>199</v>
      </c>
      <c r="I109" s="23">
        <v>0</v>
      </c>
    </row>
    <row r="110" spans="2:9" ht="16.5" customHeight="1">
      <c r="B110" s="24" t="s">
        <v>200</v>
      </c>
      <c r="C110" s="45"/>
      <c r="D110" s="46"/>
      <c r="E110" s="25"/>
      <c r="F110" s="12" t="s">
        <v>201</v>
      </c>
      <c r="G110" s="13">
        <f>G111</f>
        <v>459108</v>
      </c>
      <c r="H110" s="13">
        <f>H111</f>
        <v>459108</v>
      </c>
      <c r="I110" s="14">
        <f>I111</f>
        <v>0</v>
      </c>
    </row>
    <row r="111" spans="2:9" ht="16.5" customHeight="1">
      <c r="B111" s="15"/>
      <c r="C111" s="40" t="s">
        <v>202</v>
      </c>
      <c r="D111" s="41"/>
      <c r="E111" s="16"/>
      <c r="F111" s="17" t="s">
        <v>16</v>
      </c>
      <c r="G111" s="20">
        <f>SUM(G112+G113+G114)</f>
        <v>459108</v>
      </c>
      <c r="H111" s="20">
        <f>SUM(H112+H113+H114)</f>
        <v>459108</v>
      </c>
      <c r="I111" s="22">
        <f>SUM(I112+I113+I114)</f>
        <v>0</v>
      </c>
    </row>
    <row r="112" spans="2:9" ht="16.5" customHeight="1">
      <c r="B112" s="18"/>
      <c r="C112" s="47"/>
      <c r="D112" s="48"/>
      <c r="E112" s="19" t="s">
        <v>168</v>
      </c>
      <c r="F112" s="17" t="s">
        <v>169</v>
      </c>
      <c r="G112" s="20" t="s">
        <v>203</v>
      </c>
      <c r="H112" s="20" t="s">
        <v>203</v>
      </c>
      <c r="I112" s="23">
        <v>0</v>
      </c>
    </row>
    <row r="113" spans="2:9" ht="36.75" customHeight="1">
      <c r="B113" s="18"/>
      <c r="C113" s="51"/>
      <c r="D113" s="52"/>
      <c r="E113" s="19" t="s">
        <v>204</v>
      </c>
      <c r="F113" s="17" t="s">
        <v>205</v>
      </c>
      <c r="G113" s="20" t="s">
        <v>206</v>
      </c>
      <c r="H113" s="20" t="s">
        <v>206</v>
      </c>
      <c r="I113" s="23">
        <v>0</v>
      </c>
    </row>
    <row r="114" spans="2:9" ht="38.25" customHeight="1">
      <c r="B114" s="18"/>
      <c r="C114" s="49"/>
      <c r="D114" s="50"/>
      <c r="E114" s="19" t="s">
        <v>207</v>
      </c>
      <c r="F114" s="17" t="s">
        <v>205</v>
      </c>
      <c r="G114" s="20" t="s">
        <v>208</v>
      </c>
      <c r="H114" s="20" t="s">
        <v>208</v>
      </c>
      <c r="I114" s="23">
        <v>0</v>
      </c>
    </row>
    <row r="115" spans="2:9" ht="16.5" customHeight="1">
      <c r="B115" s="24" t="s">
        <v>209</v>
      </c>
      <c r="C115" s="45"/>
      <c r="D115" s="46"/>
      <c r="E115" s="25"/>
      <c r="F115" s="12" t="s">
        <v>210</v>
      </c>
      <c r="G115" s="13">
        <f>G116</f>
        <v>24000</v>
      </c>
      <c r="H115" s="13">
        <f>H116</f>
        <v>24000</v>
      </c>
      <c r="I115" s="14">
        <f>I116</f>
        <v>0</v>
      </c>
    </row>
    <row r="116" spans="2:9" ht="25.5" customHeight="1">
      <c r="B116" s="15"/>
      <c r="C116" s="40" t="s">
        <v>211</v>
      </c>
      <c r="D116" s="41"/>
      <c r="E116" s="16"/>
      <c r="F116" s="17" t="s">
        <v>212</v>
      </c>
      <c r="G116" s="26">
        <f>G117+G118</f>
        <v>24000</v>
      </c>
      <c r="H116" s="26">
        <f>H117+H118</f>
        <v>24000</v>
      </c>
      <c r="I116" s="27">
        <f>I117+I118</f>
        <v>0</v>
      </c>
    </row>
    <row r="117" spans="2:9" ht="16.5" customHeight="1">
      <c r="B117" s="18"/>
      <c r="C117" s="47"/>
      <c r="D117" s="48"/>
      <c r="E117" s="19" t="s">
        <v>72</v>
      </c>
      <c r="F117" s="17" t="s">
        <v>73</v>
      </c>
      <c r="G117" s="20" t="s">
        <v>37</v>
      </c>
      <c r="H117" s="20" t="s">
        <v>37</v>
      </c>
      <c r="I117" s="23">
        <v>0</v>
      </c>
    </row>
    <row r="118" spans="2:9" ht="16.5" customHeight="1">
      <c r="B118" s="18"/>
      <c r="C118" s="49"/>
      <c r="D118" s="50"/>
      <c r="E118" s="19" t="s">
        <v>213</v>
      </c>
      <c r="F118" s="17" t="s">
        <v>214</v>
      </c>
      <c r="G118" s="20" t="s">
        <v>215</v>
      </c>
      <c r="H118" s="20" t="s">
        <v>215</v>
      </c>
      <c r="I118" s="23">
        <v>0</v>
      </c>
    </row>
    <row r="119" spans="2:9" ht="16.5" customHeight="1">
      <c r="B119" s="24" t="s">
        <v>216</v>
      </c>
      <c r="C119" s="45"/>
      <c r="D119" s="46"/>
      <c r="E119" s="25"/>
      <c r="F119" s="12" t="s">
        <v>217</v>
      </c>
      <c r="G119" s="28" t="str">
        <f aca="true" t="shared" si="4" ref="G119:I120">G120</f>
        <v>4 000,00</v>
      </c>
      <c r="H119" s="28" t="str">
        <f t="shared" si="4"/>
        <v>4 000,00</v>
      </c>
      <c r="I119" s="29">
        <f t="shared" si="4"/>
        <v>0</v>
      </c>
    </row>
    <row r="120" spans="2:9" ht="16.5" customHeight="1">
      <c r="B120" s="15"/>
      <c r="C120" s="40" t="s">
        <v>219</v>
      </c>
      <c r="D120" s="41"/>
      <c r="E120" s="16"/>
      <c r="F120" s="17" t="s">
        <v>220</v>
      </c>
      <c r="G120" s="20" t="str">
        <f t="shared" si="4"/>
        <v>4 000,00</v>
      </c>
      <c r="H120" s="20" t="str">
        <f t="shared" si="4"/>
        <v>4 000,00</v>
      </c>
      <c r="I120" s="22">
        <f t="shared" si="4"/>
        <v>0</v>
      </c>
    </row>
    <row r="121" spans="2:9" ht="36" customHeight="1">
      <c r="B121" s="18"/>
      <c r="C121" s="40"/>
      <c r="D121" s="41"/>
      <c r="E121" s="19" t="s">
        <v>30</v>
      </c>
      <c r="F121" s="17" t="s">
        <v>31</v>
      </c>
      <c r="G121" s="20" t="s">
        <v>218</v>
      </c>
      <c r="H121" s="20" t="s">
        <v>218</v>
      </c>
      <c r="I121" s="23">
        <v>0</v>
      </c>
    </row>
    <row r="122" spans="2:9" ht="16.5" customHeight="1">
      <c r="B122" s="24" t="s">
        <v>221</v>
      </c>
      <c r="C122" s="45"/>
      <c r="D122" s="46"/>
      <c r="E122" s="25"/>
      <c r="F122" s="12" t="s">
        <v>222</v>
      </c>
      <c r="G122" s="28" t="str">
        <f aca="true" t="shared" si="5" ref="G122:I123">G123</f>
        <v>500,00</v>
      </c>
      <c r="H122" s="28" t="str">
        <f t="shared" si="5"/>
        <v>500,00</v>
      </c>
      <c r="I122" s="29">
        <f t="shared" si="5"/>
        <v>0</v>
      </c>
    </row>
    <row r="123" spans="2:9" ht="16.5" customHeight="1">
      <c r="B123" s="15"/>
      <c r="C123" s="40" t="s">
        <v>223</v>
      </c>
      <c r="D123" s="41"/>
      <c r="E123" s="16"/>
      <c r="F123" s="17" t="s">
        <v>224</v>
      </c>
      <c r="G123" s="20" t="str">
        <f t="shared" si="5"/>
        <v>500,00</v>
      </c>
      <c r="H123" s="20" t="str">
        <f t="shared" si="5"/>
        <v>500,00</v>
      </c>
      <c r="I123" s="22">
        <f t="shared" si="5"/>
        <v>0</v>
      </c>
    </row>
    <row r="124" spans="2:9" ht="46.5" customHeight="1">
      <c r="B124" s="18"/>
      <c r="C124" s="40"/>
      <c r="D124" s="41"/>
      <c r="E124" s="19" t="s">
        <v>30</v>
      </c>
      <c r="F124" s="17" t="s">
        <v>31</v>
      </c>
      <c r="G124" s="20" t="s">
        <v>81</v>
      </c>
      <c r="H124" s="20" t="s">
        <v>81</v>
      </c>
      <c r="I124" s="23">
        <v>0</v>
      </c>
    </row>
    <row r="125" spans="2:9" ht="16.5" customHeight="1" thickBot="1">
      <c r="B125" s="42" t="s">
        <v>225</v>
      </c>
      <c r="C125" s="43"/>
      <c r="D125" s="43"/>
      <c r="E125" s="43"/>
      <c r="F125" s="44"/>
      <c r="G125" s="32">
        <f>G9+G16+G24+G27+G33+G36+G39+G67+G72+G87+G110+G115+G119+G122</f>
        <v>49833713</v>
      </c>
      <c r="H125" s="32">
        <f>H9+H16+H24+H27+H33+H36+H39+H67+H72+H87+H110+H115+H119+H122</f>
        <v>39392575</v>
      </c>
      <c r="I125" s="33">
        <f>I9+I16+I24+I27+I33+I36+I39+I67+I72+I87+I110+I115+I119+I122</f>
        <v>10441138</v>
      </c>
    </row>
    <row r="126" spans="1:7" ht="13.5" customHeight="1">
      <c r="A126" s="38"/>
      <c r="B126" s="38"/>
      <c r="C126" s="38"/>
      <c r="D126" s="38"/>
      <c r="E126" s="38"/>
      <c r="F126" s="38"/>
      <c r="G126" s="38"/>
    </row>
    <row r="127" spans="1:7" ht="12" customHeight="1">
      <c r="A127" s="3"/>
      <c r="B127" s="3"/>
      <c r="C127" s="3"/>
      <c r="D127" s="3"/>
      <c r="E127" s="3"/>
      <c r="F127" s="3"/>
      <c r="G127" s="4"/>
    </row>
    <row r="128" spans="1:7" ht="12" customHeight="1">
      <c r="A128" s="38"/>
      <c r="B128" s="38"/>
      <c r="C128" s="38"/>
      <c r="D128" s="38"/>
      <c r="E128" s="38"/>
      <c r="F128" s="38"/>
      <c r="G128" s="38"/>
    </row>
    <row r="129" spans="2:7" ht="11.25" customHeight="1">
      <c r="B129" s="39"/>
      <c r="C129" s="39"/>
      <c r="D129" s="38"/>
      <c r="E129" s="38"/>
      <c r="F129" s="38"/>
      <c r="G129" s="38"/>
    </row>
    <row r="130" spans="2:7" ht="13.5" customHeight="1">
      <c r="B130" s="39"/>
      <c r="C130" s="39"/>
      <c r="D130" s="38"/>
      <c r="E130" s="38"/>
      <c r="F130" s="38"/>
      <c r="G130" s="38"/>
    </row>
  </sheetData>
  <sheetProtection/>
  <mergeCells count="129">
    <mergeCell ref="C10:D10"/>
    <mergeCell ref="C11:D11"/>
    <mergeCell ref="C12:D12"/>
    <mergeCell ref="A6:G6"/>
    <mergeCell ref="C9:D9"/>
    <mergeCell ref="B7:B8"/>
    <mergeCell ref="E7:E8"/>
    <mergeCell ref="C7:D8"/>
    <mergeCell ref="F7:F8"/>
    <mergeCell ref="C16:D16"/>
    <mergeCell ref="C17:D17"/>
    <mergeCell ref="C18:D18"/>
    <mergeCell ref="C13:D13"/>
    <mergeCell ref="C14:D14"/>
    <mergeCell ref="C15:D15"/>
    <mergeCell ref="C22:D22"/>
    <mergeCell ref="C23:D23"/>
    <mergeCell ref="C24:D24"/>
    <mergeCell ref="C19:D19"/>
    <mergeCell ref="C20:D20"/>
    <mergeCell ref="C21:D21"/>
    <mergeCell ref="C28:D28"/>
    <mergeCell ref="C29:D29"/>
    <mergeCell ref="C30:D30"/>
    <mergeCell ref="C25:D25"/>
    <mergeCell ref="C26:D26"/>
    <mergeCell ref="C27:D27"/>
    <mergeCell ref="C34:D34"/>
    <mergeCell ref="C35:D35"/>
    <mergeCell ref="C36:D36"/>
    <mergeCell ref="C31:D31"/>
    <mergeCell ref="C32:D32"/>
    <mergeCell ref="C33:D33"/>
    <mergeCell ref="C40:D40"/>
    <mergeCell ref="C41:D41"/>
    <mergeCell ref="C42:D42"/>
    <mergeCell ref="C37:D37"/>
    <mergeCell ref="C38:D38"/>
    <mergeCell ref="C39:D39"/>
    <mergeCell ref="C46:D46"/>
    <mergeCell ref="C47:D47"/>
    <mergeCell ref="C48:D48"/>
    <mergeCell ref="C43:D43"/>
    <mergeCell ref="C44:D44"/>
    <mergeCell ref="C45:D45"/>
    <mergeCell ref="C52:D52"/>
    <mergeCell ref="C53:D53"/>
    <mergeCell ref="C54:D54"/>
    <mergeCell ref="C49:D49"/>
    <mergeCell ref="C50:D50"/>
    <mergeCell ref="C51:D51"/>
    <mergeCell ref="C58:D58"/>
    <mergeCell ref="C59:D59"/>
    <mergeCell ref="C60:D60"/>
    <mergeCell ref="C55:D55"/>
    <mergeCell ref="C56:D56"/>
    <mergeCell ref="C57:D57"/>
    <mergeCell ref="C64:D64"/>
    <mergeCell ref="C65:D65"/>
    <mergeCell ref="C66:D66"/>
    <mergeCell ref="C61:D61"/>
    <mergeCell ref="C62:D62"/>
    <mergeCell ref="C63:D63"/>
    <mergeCell ref="C70:D70"/>
    <mergeCell ref="C71:D71"/>
    <mergeCell ref="C72:D72"/>
    <mergeCell ref="C67:D67"/>
    <mergeCell ref="C68:D68"/>
    <mergeCell ref="C69:D69"/>
    <mergeCell ref="C76:D76"/>
    <mergeCell ref="C77:D77"/>
    <mergeCell ref="C78:D78"/>
    <mergeCell ref="C73:D73"/>
    <mergeCell ref="C74:D74"/>
    <mergeCell ref="C75:D75"/>
    <mergeCell ref="C84:D84"/>
    <mergeCell ref="C85:D85"/>
    <mergeCell ref="C86:D86"/>
    <mergeCell ref="C82:D82"/>
    <mergeCell ref="C83:D83"/>
    <mergeCell ref="C79:D79"/>
    <mergeCell ref="C80:D80"/>
    <mergeCell ref="C81:D81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114:D114"/>
    <mergeCell ref="C115:D115"/>
    <mergeCell ref="C116:D116"/>
    <mergeCell ref="C111:D111"/>
    <mergeCell ref="C112:D112"/>
    <mergeCell ref="C113:D113"/>
    <mergeCell ref="C122:D122"/>
    <mergeCell ref="C123:D123"/>
    <mergeCell ref="C120:D120"/>
    <mergeCell ref="C117:D117"/>
    <mergeCell ref="C118:D118"/>
    <mergeCell ref="C119:D119"/>
    <mergeCell ref="H1:I5"/>
    <mergeCell ref="H7:I7"/>
    <mergeCell ref="A126:G126"/>
    <mergeCell ref="A128:G128"/>
    <mergeCell ref="B129:C130"/>
    <mergeCell ref="D129:G129"/>
    <mergeCell ref="D130:G130"/>
    <mergeCell ref="C124:D124"/>
    <mergeCell ref="B125:F125"/>
    <mergeCell ref="C121:D121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2013-11-14T13:35:37Z</cp:lastPrinted>
  <dcterms:modified xsi:type="dcterms:W3CDTF">2013-11-17T15:03:04Z</dcterms:modified>
  <cp:category/>
  <cp:version/>
  <cp:contentType/>
  <cp:contentStatus/>
</cp:coreProperties>
</file>